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4955" windowHeight="7425"/>
  </bookViews>
  <sheets>
    <sheet name="แยกราย CUP" sheetId="1" r:id="rId1"/>
    <sheet name="แยกราย รพ.สต." sheetId="3" r:id="rId2"/>
  </sheets>
  <definedNames>
    <definedName name="_xlnm._FilterDatabase" localSheetId="1">#REF!</definedName>
    <definedName name="_xlnm._FilterDatabase">#REF!</definedName>
    <definedName name="d" localSheetId="1">#REF!</definedName>
    <definedName name="d">#REF!</definedName>
    <definedName name="f" localSheetId="1">#REF!</definedName>
    <definedName name="f">#REF!</definedName>
    <definedName name="_xlnm.Print_Area" localSheetId="0">'แยกราย CUP'!$A$1:$U$23</definedName>
    <definedName name="_xlnm.Print_Area" localSheetId="1">'แยกราย รพ.สต.'!$A$1:$U$161</definedName>
    <definedName name="_xlnm.Print_Titles" localSheetId="1">'แยกราย รพ.สต.'!$2:$2</definedName>
    <definedName name="_xlnm.Print_Titles">#REF!</definedName>
    <definedName name="Z_AA9508A1_A77E_4495_B89B_F1E4291174FC_.wvu.PrintTitles" localSheetId="1">#REF!</definedName>
    <definedName name="Z_AA9508A1_A77E_4495_B89B_F1E4291174FC_.wvu.PrintTitles">#REF!</definedName>
    <definedName name="ก" localSheetId="1">#REF!</definedName>
    <definedName name="ก">#REF!</definedName>
    <definedName name="ก.ย.58" localSheetId="1">#REF!</definedName>
    <definedName name="ก.ย.58">#REF!</definedName>
    <definedName name="ม.ค.58" localSheetId="1">#REF!</definedName>
    <definedName name="ม.ค.58">#REF!</definedName>
    <definedName name="ส.ค.57" localSheetId="1">#REF!</definedName>
    <definedName name="ส.ค.57">#REF!</definedName>
  </definedNames>
  <calcPr calcId="145621"/>
</workbook>
</file>

<file path=xl/calcChain.xml><?xml version="1.0" encoding="utf-8"?>
<calcChain xmlns="http://schemas.openxmlformats.org/spreadsheetml/2006/main">
  <c r="P97" i="3" l="1"/>
  <c r="M98" i="3"/>
  <c r="I152" i="3"/>
  <c r="C14" i="1" l="1"/>
  <c r="O160" i="3" l="1"/>
  <c r="N160" i="3"/>
  <c r="L160" i="3"/>
  <c r="K160" i="3"/>
  <c r="J160" i="3"/>
  <c r="I160" i="3"/>
  <c r="H160" i="3"/>
  <c r="G160" i="3"/>
  <c r="F160" i="3"/>
  <c r="E160" i="3"/>
  <c r="D160" i="3"/>
  <c r="C160" i="3"/>
  <c r="T159" i="3"/>
  <c r="S159" i="3"/>
  <c r="R159" i="3"/>
  <c r="P159" i="3"/>
  <c r="M159" i="3"/>
  <c r="T158" i="3"/>
  <c r="S158" i="3"/>
  <c r="R158" i="3"/>
  <c r="P158" i="3"/>
  <c r="M158" i="3"/>
  <c r="T157" i="3"/>
  <c r="S157" i="3"/>
  <c r="R157" i="3"/>
  <c r="P157" i="3"/>
  <c r="M157" i="3"/>
  <c r="T156" i="3"/>
  <c r="S156" i="3"/>
  <c r="R156" i="3"/>
  <c r="P156" i="3"/>
  <c r="M156" i="3"/>
  <c r="Q156" i="3" s="1"/>
  <c r="U156" i="3" s="1"/>
  <c r="T155" i="3"/>
  <c r="S155" i="3"/>
  <c r="R155" i="3"/>
  <c r="P155" i="3"/>
  <c r="M155" i="3"/>
  <c r="T154" i="3"/>
  <c r="S154" i="3"/>
  <c r="R154" i="3"/>
  <c r="P154" i="3"/>
  <c r="M154" i="3"/>
  <c r="O152" i="3"/>
  <c r="N152" i="3"/>
  <c r="L152" i="3"/>
  <c r="K152" i="3"/>
  <c r="J152" i="3"/>
  <c r="H152" i="3"/>
  <c r="G152" i="3"/>
  <c r="F152" i="3"/>
  <c r="E152" i="3"/>
  <c r="D152" i="3"/>
  <c r="C152" i="3"/>
  <c r="T151" i="3"/>
  <c r="S151" i="3"/>
  <c r="R151" i="3"/>
  <c r="P151" i="3"/>
  <c r="M151" i="3"/>
  <c r="T150" i="3"/>
  <c r="S150" i="3"/>
  <c r="R150" i="3"/>
  <c r="P150" i="3"/>
  <c r="M150" i="3"/>
  <c r="Q150" i="3" s="1"/>
  <c r="U150" i="3" s="1"/>
  <c r="T149" i="3"/>
  <c r="S149" i="3"/>
  <c r="R149" i="3"/>
  <c r="P149" i="3"/>
  <c r="M149" i="3"/>
  <c r="T148" i="3"/>
  <c r="S148" i="3"/>
  <c r="R148" i="3"/>
  <c r="P148" i="3"/>
  <c r="M148" i="3"/>
  <c r="Q148" i="3" s="1"/>
  <c r="U148" i="3" s="1"/>
  <c r="T147" i="3"/>
  <c r="S147" i="3"/>
  <c r="R147" i="3"/>
  <c r="P147" i="3"/>
  <c r="M147" i="3"/>
  <c r="T146" i="3"/>
  <c r="S146" i="3"/>
  <c r="R146" i="3"/>
  <c r="P146" i="3"/>
  <c r="M146" i="3"/>
  <c r="Q146" i="3" s="1"/>
  <c r="U146" i="3" s="1"/>
  <c r="T145" i="3"/>
  <c r="S145" i="3"/>
  <c r="R145" i="3"/>
  <c r="P145" i="3"/>
  <c r="P152" i="3" s="1"/>
  <c r="M145" i="3"/>
  <c r="O143" i="3"/>
  <c r="N143" i="3"/>
  <c r="L143" i="3"/>
  <c r="K143" i="3"/>
  <c r="J143" i="3"/>
  <c r="I143" i="3"/>
  <c r="H143" i="3"/>
  <c r="G143" i="3"/>
  <c r="F143" i="3"/>
  <c r="E143" i="3"/>
  <c r="D143" i="3"/>
  <c r="C143" i="3"/>
  <c r="T142" i="3"/>
  <c r="S142" i="3"/>
  <c r="R142" i="3"/>
  <c r="P142" i="3"/>
  <c r="M142" i="3"/>
  <c r="T141" i="3"/>
  <c r="S141" i="3"/>
  <c r="R141" i="3"/>
  <c r="P141" i="3"/>
  <c r="M141" i="3"/>
  <c r="T140" i="3"/>
  <c r="S140" i="3"/>
  <c r="R140" i="3"/>
  <c r="P140" i="3"/>
  <c r="M140" i="3"/>
  <c r="T139" i="3"/>
  <c r="S139" i="3"/>
  <c r="R139" i="3"/>
  <c r="P139" i="3"/>
  <c r="M139" i="3"/>
  <c r="T138" i="3"/>
  <c r="S138" i="3"/>
  <c r="R138" i="3"/>
  <c r="P138" i="3"/>
  <c r="M138" i="3"/>
  <c r="T137" i="3"/>
  <c r="S137" i="3"/>
  <c r="R137" i="3"/>
  <c r="P137" i="3"/>
  <c r="M137" i="3"/>
  <c r="T136" i="3"/>
  <c r="S136" i="3"/>
  <c r="R136" i="3"/>
  <c r="P136" i="3"/>
  <c r="M136" i="3"/>
  <c r="T135" i="3"/>
  <c r="S135" i="3"/>
  <c r="R135" i="3"/>
  <c r="P135" i="3"/>
  <c r="M135" i="3"/>
  <c r="T134" i="3"/>
  <c r="S134" i="3"/>
  <c r="R134" i="3"/>
  <c r="P134" i="3"/>
  <c r="M134" i="3"/>
  <c r="T133" i="3"/>
  <c r="S133" i="3"/>
  <c r="R133" i="3"/>
  <c r="P133" i="3"/>
  <c r="M133" i="3"/>
  <c r="T132" i="3"/>
  <c r="S132" i="3"/>
  <c r="R132" i="3"/>
  <c r="P132" i="3"/>
  <c r="M132" i="3"/>
  <c r="T131" i="3"/>
  <c r="S131" i="3"/>
  <c r="R131" i="3"/>
  <c r="P131" i="3"/>
  <c r="M131" i="3"/>
  <c r="T130" i="3"/>
  <c r="S130" i="3"/>
  <c r="R130" i="3"/>
  <c r="P130" i="3"/>
  <c r="M130" i="3"/>
  <c r="T129" i="3"/>
  <c r="S129" i="3"/>
  <c r="R129" i="3"/>
  <c r="P129" i="3"/>
  <c r="M129" i="3"/>
  <c r="O127" i="3"/>
  <c r="N127" i="3"/>
  <c r="L127" i="3"/>
  <c r="K127" i="3"/>
  <c r="J127" i="3"/>
  <c r="I127" i="3"/>
  <c r="H127" i="3"/>
  <c r="G127" i="3"/>
  <c r="F127" i="3"/>
  <c r="E127" i="3"/>
  <c r="D127" i="3"/>
  <c r="C127" i="3"/>
  <c r="T126" i="3"/>
  <c r="S126" i="3"/>
  <c r="R126" i="3"/>
  <c r="P126" i="3"/>
  <c r="M126" i="3"/>
  <c r="T125" i="3"/>
  <c r="S125" i="3"/>
  <c r="R125" i="3"/>
  <c r="P125" i="3"/>
  <c r="M125" i="3"/>
  <c r="T124" i="3"/>
  <c r="S124" i="3"/>
  <c r="R124" i="3"/>
  <c r="P124" i="3"/>
  <c r="M124" i="3"/>
  <c r="T123" i="3"/>
  <c r="S123" i="3"/>
  <c r="R123" i="3"/>
  <c r="P123" i="3"/>
  <c r="M123" i="3"/>
  <c r="T122" i="3"/>
  <c r="S122" i="3"/>
  <c r="R122" i="3"/>
  <c r="P122" i="3"/>
  <c r="M122" i="3"/>
  <c r="T121" i="3"/>
  <c r="S121" i="3"/>
  <c r="R121" i="3"/>
  <c r="P121" i="3"/>
  <c r="M121" i="3"/>
  <c r="T120" i="3"/>
  <c r="S120" i="3"/>
  <c r="R120" i="3"/>
  <c r="P120" i="3"/>
  <c r="M120" i="3"/>
  <c r="T119" i="3"/>
  <c r="S119" i="3"/>
  <c r="R119" i="3"/>
  <c r="P119" i="3"/>
  <c r="M119" i="3"/>
  <c r="T118" i="3"/>
  <c r="S118" i="3"/>
  <c r="R118" i="3"/>
  <c r="P118" i="3"/>
  <c r="M118" i="3"/>
  <c r="T117" i="3"/>
  <c r="S117" i="3"/>
  <c r="R117" i="3"/>
  <c r="P117" i="3"/>
  <c r="M117" i="3"/>
  <c r="T116" i="3"/>
  <c r="S116" i="3"/>
  <c r="R116" i="3"/>
  <c r="P116" i="3"/>
  <c r="M116" i="3"/>
  <c r="T115" i="3"/>
  <c r="S115" i="3"/>
  <c r="R115" i="3"/>
  <c r="P115" i="3"/>
  <c r="M115" i="3"/>
  <c r="T114" i="3"/>
  <c r="S114" i="3"/>
  <c r="R114" i="3"/>
  <c r="P114" i="3"/>
  <c r="M114" i="3"/>
  <c r="T113" i="3"/>
  <c r="S113" i="3"/>
  <c r="R113" i="3"/>
  <c r="P113" i="3"/>
  <c r="M113" i="3"/>
  <c r="T112" i="3"/>
  <c r="S112" i="3"/>
  <c r="R112" i="3"/>
  <c r="P112" i="3"/>
  <c r="M112" i="3"/>
  <c r="T111" i="3"/>
  <c r="S111" i="3"/>
  <c r="R111" i="3"/>
  <c r="P111" i="3"/>
  <c r="M111" i="3"/>
  <c r="T110" i="3"/>
  <c r="S110" i="3"/>
  <c r="R110" i="3"/>
  <c r="P110" i="3"/>
  <c r="M110" i="3"/>
  <c r="T109" i="3"/>
  <c r="S109" i="3"/>
  <c r="R109" i="3"/>
  <c r="P109" i="3"/>
  <c r="M109" i="3"/>
  <c r="T108" i="3"/>
  <c r="S108" i="3"/>
  <c r="R108" i="3"/>
  <c r="P108" i="3"/>
  <c r="M108" i="3"/>
  <c r="T107" i="3"/>
  <c r="S107" i="3"/>
  <c r="R107" i="3"/>
  <c r="P107" i="3"/>
  <c r="M107" i="3"/>
  <c r="T106" i="3"/>
  <c r="S106" i="3"/>
  <c r="R106" i="3"/>
  <c r="P106" i="3"/>
  <c r="P127" i="3" s="1"/>
  <c r="M106" i="3"/>
  <c r="O104" i="3"/>
  <c r="N104" i="3"/>
  <c r="L104" i="3"/>
  <c r="K104" i="3"/>
  <c r="J104" i="3"/>
  <c r="I104" i="3"/>
  <c r="H104" i="3"/>
  <c r="G104" i="3"/>
  <c r="F104" i="3"/>
  <c r="E104" i="3"/>
  <c r="D104" i="3"/>
  <c r="C104" i="3"/>
  <c r="T103" i="3"/>
  <c r="S103" i="3"/>
  <c r="R103" i="3"/>
  <c r="P103" i="3"/>
  <c r="M103" i="3"/>
  <c r="T102" i="3"/>
  <c r="S102" i="3"/>
  <c r="R102" i="3"/>
  <c r="P102" i="3"/>
  <c r="M102" i="3"/>
  <c r="T101" i="3"/>
  <c r="S101" i="3"/>
  <c r="R101" i="3"/>
  <c r="P101" i="3"/>
  <c r="M101" i="3"/>
  <c r="T100" i="3"/>
  <c r="S100" i="3"/>
  <c r="R100" i="3"/>
  <c r="P100" i="3"/>
  <c r="M100" i="3"/>
  <c r="T99" i="3"/>
  <c r="S99" i="3"/>
  <c r="R99" i="3"/>
  <c r="P99" i="3"/>
  <c r="M99" i="3"/>
  <c r="T98" i="3"/>
  <c r="S98" i="3"/>
  <c r="R98" i="3"/>
  <c r="P98" i="3"/>
  <c r="T97" i="3"/>
  <c r="S97" i="3"/>
  <c r="R97" i="3"/>
  <c r="M97" i="3"/>
  <c r="T96" i="3"/>
  <c r="S96" i="3"/>
  <c r="R96" i="3"/>
  <c r="P96" i="3"/>
  <c r="M96" i="3"/>
  <c r="T95" i="3"/>
  <c r="S95" i="3"/>
  <c r="R95" i="3"/>
  <c r="P95" i="3"/>
  <c r="M95" i="3"/>
  <c r="T94" i="3"/>
  <c r="S94" i="3"/>
  <c r="R94" i="3"/>
  <c r="P94" i="3"/>
  <c r="M94" i="3"/>
  <c r="T93" i="3"/>
  <c r="S93" i="3"/>
  <c r="R93" i="3"/>
  <c r="P93" i="3"/>
  <c r="M93" i="3"/>
  <c r="T92" i="3"/>
  <c r="S92" i="3"/>
  <c r="R92" i="3"/>
  <c r="P92" i="3"/>
  <c r="M92" i="3"/>
  <c r="T91" i="3"/>
  <c r="S91" i="3"/>
  <c r="R91" i="3"/>
  <c r="P91" i="3"/>
  <c r="M91" i="3"/>
  <c r="T90" i="3"/>
  <c r="S90" i="3"/>
  <c r="R90" i="3"/>
  <c r="P90" i="3"/>
  <c r="M90" i="3"/>
  <c r="T89" i="3"/>
  <c r="S89" i="3"/>
  <c r="R89" i="3"/>
  <c r="P89" i="3"/>
  <c r="M89" i="3"/>
  <c r="T88" i="3"/>
  <c r="S88" i="3"/>
  <c r="R88" i="3"/>
  <c r="P88" i="3"/>
  <c r="M88" i="3"/>
  <c r="T87" i="3"/>
  <c r="S87" i="3"/>
  <c r="R87" i="3"/>
  <c r="P87" i="3"/>
  <c r="M87" i="3"/>
  <c r="O85" i="3"/>
  <c r="N85" i="3"/>
  <c r="L85" i="3"/>
  <c r="K85" i="3"/>
  <c r="J85" i="3"/>
  <c r="I85" i="3"/>
  <c r="H85" i="3"/>
  <c r="G85" i="3"/>
  <c r="F85" i="3"/>
  <c r="E85" i="3"/>
  <c r="D85" i="3"/>
  <c r="C85" i="3"/>
  <c r="T84" i="3"/>
  <c r="S84" i="3"/>
  <c r="R84" i="3"/>
  <c r="P84" i="3"/>
  <c r="M84" i="3"/>
  <c r="T83" i="3"/>
  <c r="S83" i="3"/>
  <c r="R83" i="3"/>
  <c r="P83" i="3"/>
  <c r="M83" i="3"/>
  <c r="T82" i="3"/>
  <c r="S82" i="3"/>
  <c r="R82" i="3"/>
  <c r="P82" i="3"/>
  <c r="M82" i="3"/>
  <c r="T81" i="3"/>
  <c r="S81" i="3"/>
  <c r="R81" i="3"/>
  <c r="P81" i="3"/>
  <c r="M81" i="3"/>
  <c r="T80" i="3"/>
  <c r="S80" i="3"/>
  <c r="R80" i="3"/>
  <c r="P80" i="3"/>
  <c r="M80" i="3"/>
  <c r="T79" i="3"/>
  <c r="S79" i="3"/>
  <c r="R79" i="3"/>
  <c r="P79" i="3"/>
  <c r="M79" i="3"/>
  <c r="T78" i="3"/>
  <c r="S78" i="3"/>
  <c r="R78" i="3"/>
  <c r="P78" i="3"/>
  <c r="M78" i="3"/>
  <c r="T77" i="3"/>
  <c r="S77" i="3"/>
  <c r="R77" i="3"/>
  <c r="P77" i="3"/>
  <c r="M77" i="3"/>
  <c r="T76" i="3"/>
  <c r="S76" i="3"/>
  <c r="R76" i="3"/>
  <c r="P76" i="3"/>
  <c r="M76" i="3"/>
  <c r="T75" i="3"/>
  <c r="S75" i="3"/>
  <c r="R75" i="3"/>
  <c r="P75" i="3"/>
  <c r="M75" i="3"/>
  <c r="T74" i="3"/>
  <c r="S74" i="3"/>
  <c r="R74" i="3"/>
  <c r="P74" i="3"/>
  <c r="M74" i="3"/>
  <c r="T73" i="3"/>
  <c r="S73" i="3"/>
  <c r="R73" i="3"/>
  <c r="P73" i="3"/>
  <c r="M73" i="3"/>
  <c r="T72" i="3"/>
  <c r="S72" i="3"/>
  <c r="R72" i="3"/>
  <c r="P72" i="3"/>
  <c r="M72" i="3"/>
  <c r="T71" i="3"/>
  <c r="S71" i="3"/>
  <c r="R71" i="3"/>
  <c r="P71" i="3"/>
  <c r="M71" i="3"/>
  <c r="T70" i="3"/>
  <c r="S70" i="3"/>
  <c r="R70" i="3"/>
  <c r="P70" i="3"/>
  <c r="M70" i="3"/>
  <c r="T69" i="3"/>
  <c r="S69" i="3"/>
  <c r="R69" i="3"/>
  <c r="P69" i="3"/>
  <c r="M69" i="3"/>
  <c r="T68" i="3"/>
  <c r="S68" i="3"/>
  <c r="R68" i="3"/>
  <c r="P68" i="3"/>
  <c r="M68" i="3"/>
  <c r="T67" i="3"/>
  <c r="S67" i="3"/>
  <c r="R67" i="3"/>
  <c r="P67" i="3"/>
  <c r="M67" i="3"/>
  <c r="T66" i="3"/>
  <c r="S66" i="3"/>
  <c r="R66" i="3"/>
  <c r="P66" i="3"/>
  <c r="M66" i="3"/>
  <c r="T65" i="3"/>
  <c r="S65" i="3"/>
  <c r="R65" i="3"/>
  <c r="P65" i="3"/>
  <c r="M65" i="3"/>
  <c r="T64" i="3"/>
  <c r="S64" i="3"/>
  <c r="R64" i="3"/>
  <c r="P64" i="3"/>
  <c r="M64" i="3"/>
  <c r="T63" i="3"/>
  <c r="S63" i="3"/>
  <c r="R63" i="3"/>
  <c r="P63" i="3"/>
  <c r="M63" i="3"/>
  <c r="T62" i="3"/>
  <c r="S62" i="3"/>
  <c r="R62" i="3"/>
  <c r="P62" i="3"/>
  <c r="M62" i="3"/>
  <c r="T61" i="3"/>
  <c r="S61" i="3"/>
  <c r="R61" i="3"/>
  <c r="P61" i="3"/>
  <c r="M61" i="3"/>
  <c r="T60" i="3"/>
  <c r="S60" i="3"/>
  <c r="R60" i="3"/>
  <c r="P60" i="3"/>
  <c r="M60" i="3"/>
  <c r="T59" i="3"/>
  <c r="S59" i="3"/>
  <c r="R59" i="3"/>
  <c r="P59" i="3"/>
  <c r="M59" i="3"/>
  <c r="T58" i="3"/>
  <c r="S58" i="3"/>
  <c r="R58" i="3"/>
  <c r="P58" i="3"/>
  <c r="M58" i="3"/>
  <c r="O56" i="3"/>
  <c r="N56" i="3"/>
  <c r="L56" i="3"/>
  <c r="K56" i="3"/>
  <c r="J56" i="3"/>
  <c r="I56" i="3"/>
  <c r="H56" i="3"/>
  <c r="G56" i="3"/>
  <c r="F56" i="3"/>
  <c r="E56" i="3"/>
  <c r="D56" i="3"/>
  <c r="C56" i="3"/>
  <c r="T55" i="3"/>
  <c r="S55" i="3"/>
  <c r="R55" i="3"/>
  <c r="P55" i="3"/>
  <c r="M55" i="3"/>
  <c r="T54" i="3"/>
  <c r="S54" i="3"/>
  <c r="R54" i="3"/>
  <c r="P54" i="3"/>
  <c r="M54" i="3"/>
  <c r="T53" i="3"/>
  <c r="S53" i="3"/>
  <c r="R53" i="3"/>
  <c r="P53" i="3"/>
  <c r="M53" i="3"/>
  <c r="T52" i="3"/>
  <c r="S52" i="3"/>
  <c r="R52" i="3"/>
  <c r="P52" i="3"/>
  <c r="M52" i="3"/>
  <c r="T51" i="3"/>
  <c r="S51" i="3"/>
  <c r="R51" i="3"/>
  <c r="P51" i="3"/>
  <c r="M51" i="3"/>
  <c r="T50" i="3"/>
  <c r="S50" i="3"/>
  <c r="R50" i="3"/>
  <c r="P50" i="3"/>
  <c r="M50" i="3"/>
  <c r="T49" i="3"/>
  <c r="S49" i="3"/>
  <c r="R49" i="3"/>
  <c r="P49" i="3"/>
  <c r="M49" i="3"/>
  <c r="T48" i="3"/>
  <c r="S48" i="3"/>
  <c r="R48" i="3"/>
  <c r="P48" i="3"/>
  <c r="M48" i="3"/>
  <c r="T47" i="3"/>
  <c r="S47" i="3"/>
  <c r="R47" i="3"/>
  <c r="P47" i="3"/>
  <c r="M47" i="3"/>
  <c r="T46" i="3"/>
  <c r="S46" i="3"/>
  <c r="R46" i="3"/>
  <c r="P46" i="3"/>
  <c r="M46" i="3"/>
  <c r="T45" i="3"/>
  <c r="S45" i="3"/>
  <c r="R45" i="3"/>
  <c r="P45" i="3"/>
  <c r="M45" i="3"/>
  <c r="O43" i="3"/>
  <c r="N43" i="3"/>
  <c r="L43" i="3"/>
  <c r="K43" i="3"/>
  <c r="J43" i="3"/>
  <c r="I43" i="3"/>
  <c r="H43" i="3"/>
  <c r="G43" i="3"/>
  <c r="F43" i="3"/>
  <c r="E43" i="3"/>
  <c r="E161" i="3" s="1"/>
  <c r="D43" i="3"/>
  <c r="C43" i="3"/>
  <c r="T42" i="3"/>
  <c r="S42" i="3"/>
  <c r="R42" i="3"/>
  <c r="P42" i="3"/>
  <c r="M42" i="3"/>
  <c r="T41" i="3"/>
  <c r="S41" i="3"/>
  <c r="R41" i="3"/>
  <c r="P41" i="3"/>
  <c r="M41" i="3"/>
  <c r="T40" i="3"/>
  <c r="S40" i="3"/>
  <c r="R40" i="3"/>
  <c r="P40" i="3"/>
  <c r="M40" i="3"/>
  <c r="T39" i="3"/>
  <c r="S39" i="3"/>
  <c r="R39" i="3"/>
  <c r="P39" i="3"/>
  <c r="M39" i="3"/>
  <c r="T38" i="3"/>
  <c r="S38" i="3"/>
  <c r="R38" i="3"/>
  <c r="P38" i="3"/>
  <c r="M38" i="3"/>
  <c r="T37" i="3"/>
  <c r="S37" i="3"/>
  <c r="R37" i="3"/>
  <c r="P37" i="3"/>
  <c r="M37" i="3"/>
  <c r="T36" i="3"/>
  <c r="S36" i="3"/>
  <c r="R36" i="3"/>
  <c r="P36" i="3"/>
  <c r="M36" i="3"/>
  <c r="T35" i="3"/>
  <c r="S35" i="3"/>
  <c r="R35" i="3"/>
  <c r="P35" i="3"/>
  <c r="M35" i="3"/>
  <c r="T34" i="3"/>
  <c r="S34" i="3"/>
  <c r="R34" i="3"/>
  <c r="P34" i="3"/>
  <c r="M34" i="3"/>
  <c r="T33" i="3"/>
  <c r="S33" i="3"/>
  <c r="R33" i="3"/>
  <c r="P33" i="3"/>
  <c r="M33" i="3"/>
  <c r="T32" i="3"/>
  <c r="S32" i="3"/>
  <c r="R32" i="3"/>
  <c r="P32" i="3"/>
  <c r="P43" i="3" s="1"/>
  <c r="M32" i="3"/>
  <c r="O30" i="3"/>
  <c r="O161" i="3" s="1"/>
  <c r="N30" i="3"/>
  <c r="N161" i="3" s="1"/>
  <c r="L30" i="3"/>
  <c r="K30" i="3"/>
  <c r="K161" i="3" s="1"/>
  <c r="J30" i="3"/>
  <c r="J161" i="3" s="1"/>
  <c r="I30" i="3"/>
  <c r="H30" i="3"/>
  <c r="G30" i="3"/>
  <c r="F30" i="3"/>
  <c r="D30" i="3"/>
  <c r="C30" i="3"/>
  <c r="T29" i="3"/>
  <c r="S29" i="3"/>
  <c r="R29" i="3"/>
  <c r="P29" i="3"/>
  <c r="M29" i="3"/>
  <c r="T28" i="3"/>
  <c r="S28" i="3"/>
  <c r="R28" i="3"/>
  <c r="P28" i="3"/>
  <c r="M28" i="3"/>
  <c r="T27" i="3"/>
  <c r="S27" i="3"/>
  <c r="R27" i="3"/>
  <c r="P27" i="3"/>
  <c r="M27" i="3"/>
  <c r="T26" i="3"/>
  <c r="S26" i="3"/>
  <c r="R26" i="3"/>
  <c r="P26" i="3"/>
  <c r="M26" i="3"/>
  <c r="T25" i="3"/>
  <c r="S25" i="3"/>
  <c r="R25" i="3"/>
  <c r="P25" i="3"/>
  <c r="M25" i="3"/>
  <c r="T24" i="3"/>
  <c r="S24" i="3"/>
  <c r="R24" i="3"/>
  <c r="P24" i="3"/>
  <c r="M24" i="3"/>
  <c r="T23" i="3"/>
  <c r="S23" i="3"/>
  <c r="R23" i="3"/>
  <c r="P23" i="3"/>
  <c r="M23" i="3"/>
  <c r="T22" i="3"/>
  <c r="S22" i="3"/>
  <c r="R22" i="3"/>
  <c r="P22" i="3"/>
  <c r="M22" i="3"/>
  <c r="T21" i="3"/>
  <c r="S21" i="3"/>
  <c r="R21" i="3"/>
  <c r="P21" i="3"/>
  <c r="M21" i="3"/>
  <c r="T20" i="3"/>
  <c r="S20" i="3"/>
  <c r="R20" i="3"/>
  <c r="P20" i="3"/>
  <c r="M20" i="3"/>
  <c r="T19" i="3"/>
  <c r="S19" i="3"/>
  <c r="R19" i="3"/>
  <c r="P19" i="3"/>
  <c r="M19" i="3"/>
  <c r="T18" i="3"/>
  <c r="S18" i="3"/>
  <c r="R18" i="3"/>
  <c r="P18" i="3"/>
  <c r="M18" i="3"/>
  <c r="T17" i="3"/>
  <c r="S17" i="3"/>
  <c r="R17" i="3"/>
  <c r="P17" i="3"/>
  <c r="M17" i="3"/>
  <c r="T16" i="3"/>
  <c r="S16" i="3"/>
  <c r="R16" i="3"/>
  <c r="P16" i="3"/>
  <c r="M16" i="3"/>
  <c r="T15" i="3"/>
  <c r="S15" i="3"/>
  <c r="R15" i="3"/>
  <c r="P15" i="3"/>
  <c r="M15" i="3"/>
  <c r="T14" i="3"/>
  <c r="S14" i="3"/>
  <c r="R14" i="3"/>
  <c r="P14" i="3"/>
  <c r="M14" i="3"/>
  <c r="T13" i="3"/>
  <c r="S13" i="3"/>
  <c r="R13" i="3"/>
  <c r="P13" i="3"/>
  <c r="M13" i="3"/>
  <c r="T12" i="3"/>
  <c r="S12" i="3"/>
  <c r="R12" i="3"/>
  <c r="P12" i="3"/>
  <c r="M12" i="3"/>
  <c r="T11" i="3"/>
  <c r="S11" i="3"/>
  <c r="R11" i="3"/>
  <c r="P11" i="3"/>
  <c r="M11" i="3"/>
  <c r="T10" i="3"/>
  <c r="S10" i="3"/>
  <c r="R10" i="3"/>
  <c r="P10" i="3"/>
  <c r="M10" i="3"/>
  <c r="T9" i="3"/>
  <c r="S9" i="3"/>
  <c r="R9" i="3"/>
  <c r="P9" i="3"/>
  <c r="M9" i="3"/>
  <c r="T8" i="3"/>
  <c r="S8" i="3"/>
  <c r="R8" i="3"/>
  <c r="P8" i="3"/>
  <c r="M8" i="3"/>
  <c r="T7" i="3"/>
  <c r="S7" i="3"/>
  <c r="R7" i="3"/>
  <c r="P7" i="3"/>
  <c r="M7" i="3"/>
  <c r="T6" i="3"/>
  <c r="S6" i="3"/>
  <c r="R6" i="3"/>
  <c r="P6" i="3"/>
  <c r="M6" i="3"/>
  <c r="T5" i="3"/>
  <c r="S5" i="3"/>
  <c r="R5" i="3"/>
  <c r="P5" i="3"/>
  <c r="M5" i="3"/>
  <c r="T4" i="3"/>
  <c r="S4" i="3"/>
  <c r="R4" i="3"/>
  <c r="P4" i="3"/>
  <c r="M4" i="3"/>
  <c r="Q89" i="3" l="1"/>
  <c r="U89" i="3" s="1"/>
  <c r="Q91" i="3"/>
  <c r="U91" i="3" s="1"/>
  <c r="Q93" i="3"/>
  <c r="U93" i="3" s="1"/>
  <c r="P85" i="3"/>
  <c r="P56" i="3"/>
  <c r="Q33" i="3"/>
  <c r="U33" i="3" s="1"/>
  <c r="P30" i="3"/>
  <c r="Q9" i="3"/>
  <c r="U9" i="3" s="1"/>
  <c r="Q11" i="3"/>
  <c r="U11" i="3" s="1"/>
  <c r="Q13" i="3"/>
  <c r="U13" i="3" s="1"/>
  <c r="P160" i="3"/>
  <c r="P143" i="3"/>
  <c r="Q20" i="3"/>
  <c r="U20" i="3" s="1"/>
  <c r="M152" i="3"/>
  <c r="L161" i="3"/>
  <c r="M143" i="3"/>
  <c r="M127" i="3"/>
  <c r="S127" i="3"/>
  <c r="M104" i="3"/>
  <c r="S104" i="3"/>
  <c r="M85" i="3"/>
  <c r="M56" i="3"/>
  <c r="S56" i="3"/>
  <c r="M43" i="3"/>
  <c r="S43" i="3"/>
  <c r="M30" i="3"/>
  <c r="T160" i="3"/>
  <c r="T85" i="3"/>
  <c r="T43" i="3"/>
  <c r="Q45" i="3"/>
  <c r="U45" i="3" s="1"/>
  <c r="Q47" i="3"/>
  <c r="U47" i="3" s="1"/>
  <c r="Q49" i="3"/>
  <c r="U49" i="3" s="1"/>
  <c r="Q51" i="3"/>
  <c r="U51" i="3" s="1"/>
  <c r="Q53" i="3"/>
  <c r="U53" i="3" s="1"/>
  <c r="Q55" i="3"/>
  <c r="U55" i="3" s="1"/>
  <c r="Q59" i="3"/>
  <c r="U59" i="3" s="1"/>
  <c r="Q61" i="3"/>
  <c r="U61" i="3" s="1"/>
  <c r="Q63" i="3"/>
  <c r="U63" i="3" s="1"/>
  <c r="Q65" i="3"/>
  <c r="U65" i="3" s="1"/>
  <c r="Q67" i="3"/>
  <c r="U67" i="3" s="1"/>
  <c r="Q69" i="3"/>
  <c r="U69" i="3" s="1"/>
  <c r="Q71" i="3"/>
  <c r="U71" i="3" s="1"/>
  <c r="Q73" i="3"/>
  <c r="U73" i="3" s="1"/>
  <c r="Q75" i="3"/>
  <c r="U75" i="3" s="1"/>
  <c r="Q77" i="3"/>
  <c r="U77" i="3" s="1"/>
  <c r="Q79" i="3"/>
  <c r="U79" i="3" s="1"/>
  <c r="Q81" i="3"/>
  <c r="U81" i="3" s="1"/>
  <c r="Q83" i="3"/>
  <c r="U83" i="3" s="1"/>
  <c r="Q97" i="3"/>
  <c r="U97" i="3" s="1"/>
  <c r="Q99" i="3"/>
  <c r="U99" i="3" s="1"/>
  <c r="Q101" i="3"/>
  <c r="U101" i="3" s="1"/>
  <c r="Q103" i="3"/>
  <c r="U103" i="3" s="1"/>
  <c r="Q107" i="3"/>
  <c r="U107" i="3" s="1"/>
  <c r="Q109" i="3"/>
  <c r="U109" i="3" s="1"/>
  <c r="Q111" i="3"/>
  <c r="U111" i="3" s="1"/>
  <c r="Q113" i="3"/>
  <c r="U113" i="3" s="1"/>
  <c r="Q115" i="3"/>
  <c r="U115" i="3" s="1"/>
  <c r="Q117" i="3"/>
  <c r="U117" i="3" s="1"/>
  <c r="Q119" i="3"/>
  <c r="U119" i="3" s="1"/>
  <c r="Q121" i="3"/>
  <c r="U121" i="3" s="1"/>
  <c r="Q123" i="3"/>
  <c r="U123" i="3" s="1"/>
  <c r="Q125" i="3"/>
  <c r="U125" i="3" s="1"/>
  <c r="T127" i="3"/>
  <c r="Q129" i="3"/>
  <c r="U129" i="3" s="1"/>
  <c r="Q131" i="3"/>
  <c r="U131" i="3" s="1"/>
  <c r="Q133" i="3"/>
  <c r="U133" i="3" s="1"/>
  <c r="Q135" i="3"/>
  <c r="U135" i="3" s="1"/>
  <c r="Q137" i="3"/>
  <c r="U137" i="3" s="1"/>
  <c r="Q139" i="3"/>
  <c r="U139" i="3" s="1"/>
  <c r="Q145" i="3"/>
  <c r="U145" i="3" s="1"/>
  <c r="Q147" i="3"/>
  <c r="U147" i="3" s="1"/>
  <c r="Q149" i="3"/>
  <c r="U149" i="3" s="1"/>
  <c r="T152" i="3"/>
  <c r="Q158" i="3"/>
  <c r="U158" i="3" s="1"/>
  <c r="Q32" i="3"/>
  <c r="U32" i="3" s="1"/>
  <c r="Q34" i="3"/>
  <c r="U34" i="3" s="1"/>
  <c r="Q36" i="3"/>
  <c r="U36" i="3" s="1"/>
  <c r="Q38" i="3"/>
  <c r="U38" i="3" s="1"/>
  <c r="Q40" i="3"/>
  <c r="U40" i="3" s="1"/>
  <c r="Q42" i="3"/>
  <c r="U42" i="3" s="1"/>
  <c r="Q46" i="3"/>
  <c r="U46" i="3" s="1"/>
  <c r="Q48" i="3"/>
  <c r="U48" i="3" s="1"/>
  <c r="Q50" i="3"/>
  <c r="U50" i="3" s="1"/>
  <c r="Q52" i="3"/>
  <c r="U52" i="3" s="1"/>
  <c r="Q54" i="3"/>
  <c r="U54" i="3" s="1"/>
  <c r="T56" i="3"/>
  <c r="Q58" i="3"/>
  <c r="U58" i="3" s="1"/>
  <c r="Q60" i="3"/>
  <c r="U60" i="3" s="1"/>
  <c r="Q62" i="3"/>
  <c r="U62" i="3" s="1"/>
  <c r="Q66" i="3"/>
  <c r="U66" i="3" s="1"/>
  <c r="Q68" i="3"/>
  <c r="U68" i="3" s="1"/>
  <c r="Q70" i="3"/>
  <c r="U70" i="3" s="1"/>
  <c r="Q72" i="3"/>
  <c r="U72" i="3" s="1"/>
  <c r="Q74" i="3"/>
  <c r="U74" i="3" s="1"/>
  <c r="Q76" i="3"/>
  <c r="U76" i="3" s="1"/>
  <c r="Q78" i="3"/>
  <c r="U78" i="3" s="1"/>
  <c r="Q82" i="3"/>
  <c r="U82" i="3" s="1"/>
  <c r="Q84" i="3"/>
  <c r="U84" i="3" s="1"/>
  <c r="Q88" i="3"/>
  <c r="U88" i="3" s="1"/>
  <c r="Q90" i="3"/>
  <c r="U90" i="3" s="1"/>
  <c r="Q92" i="3"/>
  <c r="U92" i="3" s="1"/>
  <c r="Q94" i="3"/>
  <c r="U94" i="3" s="1"/>
  <c r="Q96" i="3"/>
  <c r="U96" i="3" s="1"/>
  <c r="Q98" i="3"/>
  <c r="U98" i="3" s="1"/>
  <c r="Q100" i="3"/>
  <c r="U100" i="3" s="1"/>
  <c r="Q102" i="3"/>
  <c r="U102" i="3" s="1"/>
  <c r="T104" i="3"/>
  <c r="Q106" i="3"/>
  <c r="U106" i="3" s="1"/>
  <c r="Q108" i="3"/>
  <c r="U108" i="3" s="1"/>
  <c r="Q110" i="3"/>
  <c r="U110" i="3" s="1"/>
  <c r="Q112" i="3"/>
  <c r="U112" i="3" s="1"/>
  <c r="Q114" i="3"/>
  <c r="U114" i="3" s="1"/>
  <c r="Q116" i="3"/>
  <c r="U116" i="3" s="1"/>
  <c r="Q118" i="3"/>
  <c r="U118" i="3" s="1"/>
  <c r="Q120" i="3"/>
  <c r="U120" i="3" s="1"/>
  <c r="Q122" i="3"/>
  <c r="U122" i="3" s="1"/>
  <c r="Q124" i="3"/>
  <c r="U124" i="3" s="1"/>
  <c r="Q126" i="3"/>
  <c r="U126" i="3" s="1"/>
  <c r="Q130" i="3"/>
  <c r="U130" i="3" s="1"/>
  <c r="Q132" i="3"/>
  <c r="U132" i="3" s="1"/>
  <c r="Q134" i="3"/>
  <c r="U134" i="3" s="1"/>
  <c r="Q136" i="3"/>
  <c r="U136" i="3" s="1"/>
  <c r="Q138" i="3"/>
  <c r="U138" i="3" s="1"/>
  <c r="Q140" i="3"/>
  <c r="U140" i="3" s="1"/>
  <c r="Q142" i="3"/>
  <c r="U142" i="3" s="1"/>
  <c r="Q155" i="3"/>
  <c r="U155" i="3" s="1"/>
  <c r="Q159" i="3"/>
  <c r="U159" i="3" s="1"/>
  <c r="Q4" i="3"/>
  <c r="U4" i="3" s="1"/>
  <c r="Q6" i="3"/>
  <c r="U6" i="3" s="1"/>
  <c r="Q8" i="3"/>
  <c r="U8" i="3" s="1"/>
  <c r="Q10" i="3"/>
  <c r="U10" i="3" s="1"/>
  <c r="Q12" i="3"/>
  <c r="U12" i="3" s="1"/>
  <c r="Q14" i="3"/>
  <c r="U14" i="3" s="1"/>
  <c r="Q16" i="3"/>
  <c r="U16" i="3" s="1"/>
  <c r="Q18" i="3"/>
  <c r="U18" i="3" s="1"/>
  <c r="Q19" i="3"/>
  <c r="U19" i="3" s="1"/>
  <c r="Q21" i="3"/>
  <c r="U21" i="3" s="1"/>
  <c r="Q23" i="3"/>
  <c r="U23" i="3" s="1"/>
  <c r="Q25" i="3"/>
  <c r="U25" i="3" s="1"/>
  <c r="Q27" i="3"/>
  <c r="U27" i="3" s="1"/>
  <c r="Q29" i="3"/>
  <c r="U29" i="3" s="1"/>
  <c r="M160" i="3"/>
  <c r="Q157" i="3"/>
  <c r="U157" i="3" s="1"/>
  <c r="S160" i="3"/>
  <c r="Q151" i="3"/>
  <c r="U151" i="3" s="1"/>
  <c r="S152" i="3"/>
  <c r="I161" i="3"/>
  <c r="Q17" i="3"/>
  <c r="U17" i="3" s="1"/>
  <c r="Q80" i="3"/>
  <c r="U80" i="3" s="1"/>
  <c r="S85" i="3"/>
  <c r="Q64" i="3"/>
  <c r="U64" i="3" s="1"/>
  <c r="H161" i="3"/>
  <c r="G161" i="3"/>
  <c r="Q7" i="3"/>
  <c r="U7" i="3" s="1"/>
  <c r="S143" i="3"/>
  <c r="Q141" i="3"/>
  <c r="U141" i="3" s="1"/>
  <c r="F161" i="3"/>
  <c r="Q35" i="3"/>
  <c r="U35" i="3" s="1"/>
  <c r="R160" i="3"/>
  <c r="R152" i="3"/>
  <c r="Q152" i="3" s="1"/>
  <c r="U152" i="3" s="1"/>
  <c r="R143" i="3"/>
  <c r="Q143" i="3" s="1"/>
  <c r="U143" i="3" s="1"/>
  <c r="R127" i="3"/>
  <c r="Q127" i="3" s="1"/>
  <c r="U127" i="3" s="1"/>
  <c r="R104" i="3"/>
  <c r="R85" i="3"/>
  <c r="Q85" i="3" s="1"/>
  <c r="U85" i="3" s="1"/>
  <c r="R56" i="3"/>
  <c r="Q56" i="3" s="1"/>
  <c r="U56" i="3" s="1"/>
  <c r="D161" i="3"/>
  <c r="R43" i="3"/>
  <c r="Q43" i="3" s="1"/>
  <c r="U43" i="3" s="1"/>
  <c r="Q15" i="3"/>
  <c r="U15" i="3" s="1"/>
  <c r="Q5" i="3"/>
  <c r="U5" i="3" s="1"/>
  <c r="T143" i="3"/>
  <c r="Q41" i="3"/>
  <c r="U41" i="3" s="1"/>
  <c r="Q39" i="3"/>
  <c r="U39" i="3" s="1"/>
  <c r="Q37" i="3"/>
  <c r="U37" i="3" s="1"/>
  <c r="C161" i="3"/>
  <c r="Q28" i="3"/>
  <c r="U28" i="3" s="1"/>
  <c r="Q26" i="3"/>
  <c r="U26" i="3" s="1"/>
  <c r="Q24" i="3"/>
  <c r="U24" i="3" s="1"/>
  <c r="Q22" i="3"/>
  <c r="U22" i="3" s="1"/>
  <c r="T161" i="3"/>
  <c r="S30" i="3"/>
  <c r="P104" i="3"/>
  <c r="P161" i="3" s="1"/>
  <c r="R30" i="3"/>
  <c r="T30" i="3"/>
  <c r="Q87" i="3"/>
  <c r="U87" i="3" s="1"/>
  <c r="Q95" i="3"/>
  <c r="U95" i="3" s="1"/>
  <c r="Q154" i="3"/>
  <c r="U154" i="3" s="1"/>
  <c r="S161" i="3" l="1"/>
  <c r="M161" i="3"/>
  <c r="Q160" i="3"/>
  <c r="U160" i="3" s="1"/>
  <c r="Q104" i="3"/>
  <c r="U104" i="3" s="1"/>
  <c r="R161" i="3"/>
  <c r="Q30" i="3"/>
  <c r="Q161" i="3" l="1"/>
  <c r="U161" i="3" s="1"/>
  <c r="U30" i="3"/>
  <c r="O14" i="1" l="1"/>
  <c r="N14" i="1"/>
  <c r="L14" i="1"/>
  <c r="K14" i="1"/>
  <c r="J14" i="1"/>
  <c r="I14" i="1"/>
  <c r="H14" i="1"/>
  <c r="G14" i="1"/>
  <c r="F14" i="1"/>
  <c r="E14" i="1"/>
  <c r="D14" i="1"/>
  <c r="B14" i="1"/>
  <c r="T13" i="1"/>
  <c r="S13" i="1"/>
  <c r="R13" i="1"/>
  <c r="P13" i="1"/>
  <c r="M13" i="1"/>
  <c r="T12" i="1"/>
  <c r="S12" i="1"/>
  <c r="R12" i="1"/>
  <c r="P12" i="1"/>
  <c r="M12" i="1"/>
  <c r="T11" i="1"/>
  <c r="S11" i="1"/>
  <c r="R11" i="1"/>
  <c r="P11" i="1"/>
  <c r="M11" i="1"/>
  <c r="T10" i="1"/>
  <c r="S10" i="1"/>
  <c r="R10" i="1"/>
  <c r="P10" i="1"/>
  <c r="M10" i="1"/>
  <c r="T9" i="1"/>
  <c r="S9" i="1"/>
  <c r="R9" i="1"/>
  <c r="P9" i="1"/>
  <c r="M9" i="1"/>
  <c r="T8" i="1"/>
  <c r="S8" i="1"/>
  <c r="R8" i="1"/>
  <c r="P8" i="1"/>
  <c r="M8" i="1"/>
  <c r="T7" i="1"/>
  <c r="S7" i="1"/>
  <c r="R7" i="1"/>
  <c r="P7" i="1"/>
  <c r="M7" i="1"/>
  <c r="T6" i="1"/>
  <c r="S6" i="1"/>
  <c r="R6" i="1"/>
  <c r="P6" i="1"/>
  <c r="M6" i="1"/>
  <c r="T5" i="1"/>
  <c r="S5" i="1"/>
  <c r="S14" i="1" s="1"/>
  <c r="R5" i="1"/>
  <c r="P5" i="1"/>
  <c r="M5" i="1"/>
  <c r="P14" i="1" l="1"/>
  <c r="Q6" i="1"/>
  <c r="U6" i="1" s="1"/>
  <c r="Q8" i="1"/>
  <c r="U8" i="1" s="1"/>
  <c r="Q10" i="1"/>
  <c r="U10" i="1" s="1"/>
  <c r="Q12" i="1"/>
  <c r="U12" i="1" s="1"/>
  <c r="M14" i="1"/>
  <c r="Q5" i="1"/>
  <c r="Q7" i="1"/>
  <c r="U7" i="1" s="1"/>
  <c r="Q9" i="1"/>
  <c r="U9" i="1" s="1"/>
  <c r="Q11" i="1"/>
  <c r="U11" i="1" s="1"/>
  <c r="Q13" i="1"/>
  <c r="U13" i="1" s="1"/>
  <c r="T14" i="1"/>
  <c r="U5" i="1"/>
  <c r="R14" i="1"/>
  <c r="Q14" i="1" l="1"/>
  <c r="U14" i="1" s="1"/>
</calcChain>
</file>

<file path=xl/sharedStrings.xml><?xml version="1.0" encoding="utf-8"?>
<sst xmlns="http://schemas.openxmlformats.org/spreadsheetml/2006/main" count="544" uniqueCount="319">
  <si>
    <t>HosMain</t>
  </si>
  <si>
    <t>SSS 
ประกันสังคม</t>
  </si>
  <si>
    <t>OFC
ข้าราชการ
(3)</t>
  </si>
  <si>
    <t>LGO
ข้าราชการ พนักงาน 
(อปท.)
(4)</t>
  </si>
  <si>
    <t>OTHER
สิทธิประกันสุขภาพ
กองทุนอื่น
(5)</t>
  </si>
  <si>
    <r>
      <rPr>
        <sz val="10"/>
        <rFont val="Cordia New"/>
        <family val="2"/>
      </rPr>
      <t>UC_OTHER</t>
    </r>
    <r>
      <rPr>
        <sz val="12"/>
        <rFont val="Cordia New"/>
        <family val="2"/>
      </rPr>
      <t xml:space="preserve">
ปชก.จ.นั้นขึ้นทะเบียนที่อื่น
(6)</t>
    </r>
  </si>
  <si>
    <r>
      <rPr>
        <sz val="12"/>
        <rFont val="Cordia New"/>
        <family val="2"/>
      </rPr>
      <t>STP  บุคคลที่มีปัญหาสถานะและสิทธิ</t>
    </r>
    <r>
      <rPr>
        <sz val="11"/>
        <rFont val="Cordia New"/>
        <family val="2"/>
      </rPr>
      <t xml:space="preserve">
(7)
</t>
    </r>
  </si>
  <si>
    <t>005
บุคคลรอพิสูจน์สถานะ
(8)</t>
  </si>
  <si>
    <t>NULL
ค่าว่าง
(9)</t>
  </si>
  <si>
    <t xml:space="preserve">UCS 
ทั้งหมด
(10)
</t>
  </si>
  <si>
    <t>UCS
ตามทะเบียนบ้าน
(11)</t>
  </si>
  <si>
    <t>UCS
 จ.อื่นมาขึ้นทะเบียน
จ.ระยอง
(12) =
(10)-(11)</t>
  </si>
  <si>
    <t>WEL 
ทั้งหมด
(13)</t>
  </si>
  <si>
    <t>WEL
ตามทะเบียนบ้าน
(14)</t>
  </si>
  <si>
    <t>WEL
จ.อื่นมาขึ้นทะเบียน
(15) =
(13)-(14)</t>
  </si>
  <si>
    <t>ประชากร
ทั้งหมด
(16)
=(17)+(12)
+(15)</t>
  </si>
  <si>
    <t>ประชากร
จ.ระยอง
(17) = (1)+
(3)+(4)+(5)
+(6)+(7)+
(8)+(9)+
(11)+(14)</t>
  </si>
  <si>
    <r>
      <t xml:space="preserve">ประชากร UC
จ.ระยอง
(18) </t>
    </r>
    <r>
      <rPr>
        <sz val="11"/>
        <rFont val="Cordia New"/>
        <family val="2"/>
      </rPr>
      <t>= 
(9)+(10)
+(13)</t>
    </r>
  </si>
  <si>
    <r>
      <t>% UC coverage
(</t>
    </r>
    <r>
      <rPr>
        <sz val="11"/>
        <rFont val="Cordia New"/>
        <family val="2"/>
      </rPr>
      <t xml:space="preserve">19) = ((10)+(13))
</t>
    </r>
    <r>
      <rPr>
        <sz val="11"/>
        <rFont val="TH SarabunPSK"/>
        <family val="2"/>
      </rPr>
      <t>÷ ((9)+(10)
+(13)) 
× 100</t>
    </r>
  </si>
  <si>
    <r>
      <t xml:space="preserve">% Nation Coverage
</t>
    </r>
    <r>
      <rPr>
        <sz val="11"/>
        <rFont val="Cordia New"/>
        <family val="2"/>
      </rPr>
      <t xml:space="preserve">(20) = 
((16)-(9))
</t>
    </r>
    <r>
      <rPr>
        <sz val="11"/>
        <rFont val="TH SarabunPSK"/>
        <family val="2"/>
      </rPr>
      <t>÷</t>
    </r>
    <r>
      <rPr>
        <sz val="11"/>
        <rFont val="Cordia New"/>
        <family val="2"/>
      </rPr>
      <t xml:space="preserve"> (16) </t>
    </r>
    <r>
      <rPr>
        <sz val="11"/>
        <rFont val="TH SarabunPSK"/>
        <family val="2"/>
      </rPr>
      <t>×</t>
    </r>
    <r>
      <rPr>
        <sz val="11"/>
        <rFont val="Cordia New"/>
        <family val="2"/>
      </rPr>
      <t xml:space="preserve"> 100</t>
    </r>
  </si>
  <si>
    <t xml:space="preserve">ตามทะเบียนบ้าน
(1)
</t>
  </si>
  <si>
    <r>
      <t xml:space="preserve">จ.อื่นขึ้นทะเบียน จ.ระยอง
</t>
    </r>
    <r>
      <rPr>
        <sz val="12"/>
        <rFont val="Cordia New"/>
        <family val="2"/>
      </rPr>
      <t>(2)</t>
    </r>
  </si>
  <si>
    <t>CountOfPID</t>
  </si>
  <si>
    <t>ระยอง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</si>
  <si>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</si>
  <si>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</si>
  <si>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</si>
  <si>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</si>
  <si>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</si>
  <si>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</si>
  <si>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เขาชะเมา</t>
  </si>
  <si>
    <t>นิคมพัฒนา</t>
  </si>
  <si>
    <t>รวม</t>
  </si>
  <si>
    <t>ประชากร ทั้งหมด</t>
  </si>
  <si>
    <t>=</t>
  </si>
  <si>
    <t>SSS+OFC+OTHER+UC_OTHER+NULL+บุคคลรอพิสูจน์สถานะ+UC ทั้งหมด+WELทั้งหมด</t>
  </si>
  <si>
    <t>ประชากร จ.ระยอง</t>
  </si>
  <si>
    <t>SSS+OFC+OTHER+UC_OTHER+NULL+บุคคลรอพิสูจน์สถานะ+UC ตามทะเบียนบ้าน+WELตามทะเบียนบ้าน</t>
  </si>
  <si>
    <t xml:space="preserve">Predict_UC รายจังหวัด/เขต </t>
  </si>
  <si>
    <t>จำนวนที่คาดว่าจะเป็นสิทธิ์ประกันสุขภาพถ้วนหน้า คือ ( ประชากรภายในจังหวัด - สิทธิประกันสุขภาพกองทุนอื่น - ประชากรที่ภูมิลำเนาจว.นั้น แต่ไปขึ้นทะเบียนที่อื่น</t>
  </si>
  <si>
    <t>(ประชากร UC จ.ระยอง)</t>
  </si>
  <si>
    <t xml:space="preserve"> + UC ภูมิสำเนาจว.อื่นมาขึ้นทะเบียน - สิทธิคนไทยในต่างประเทศ - สิทธิคนต่างด้าว-บุคคลรอพิสูจน์สถานะ )</t>
  </si>
  <si>
    <t>% coverage คิดแบบผลงาน รายจังหวัด/เขต</t>
  </si>
  <si>
    <t xml:space="preserve">( UC ที่ลงทะเบียนตามเว็บ / ประชากรภายในจังหวัด - สิทธิประกันสุขภาพกองทุนอื่น - ประชากรที่ภูมิลำเนาจว.นั้น แต่ไปขึ้นทะเบียนที่อื่น </t>
  </si>
  <si>
    <t>+ UC ภูมิสำเนาจว.อื่นมาขึ้นทะเบียน - สิทธิคนไทยในต่างประเทศ - สิทธิคนต่างด้าว-บุคคลรอพิสูจน์สถานะ ) x 100</t>
  </si>
  <si>
    <t>% National Coverage รายจังหวัด/เขต</t>
  </si>
  <si>
    <t xml:space="preserve">(UC ที่ลงทะเบียนตามเว็บ + สิทธิประกันสุขภาพกองทุนอื่น) / (ประชากรภายในจังหวัด - ประชากรที่ภูมิลำเนา จ.นั้นแต่ไปขึ้นทะเบียนที่อื่น + UC ภูมิลำเนา </t>
  </si>
  <si>
    <t>จ.อื่นมาขึ้นทะเบียน- สิทธิคนต่างด้าว - สิทธิคนไทยในต่างประเทศ - บุคคลรอพิสูจน์สถานะ ) x 100</t>
  </si>
  <si>
    <t>HSUB</t>
  </si>
  <si>
    <t>หน่วยปฐมภูมิ (PCU)</t>
  </si>
  <si>
    <t>SSS 
ประกัน  สังคม
(1)</t>
  </si>
  <si>
    <t>OFC
ข้าราชการ
(2)</t>
  </si>
  <si>
    <t>LGO
ข้าราชการ พนักงาน 
(อปท.)
(3)</t>
  </si>
  <si>
    <t>OTHER
สิทธิประกันสุขภาพ
กองทุนอื่น
(4)</t>
  </si>
  <si>
    <t>UC_OTHER
ปชก.จ.นั้นขึ้นทะเบียนที่อื่น
(5)</t>
  </si>
  <si>
    <t xml:space="preserve">STP  บุคคลที่มีปัญหาสถานะและสิทธิ
(6)
</t>
  </si>
  <si>
    <t>005
บุคคลรอพิสูจน์สถานะ
(7)</t>
  </si>
  <si>
    <t>NULL
ค่าว่าง
(8)</t>
  </si>
  <si>
    <t xml:space="preserve">UCS 
ทั้งหมด
(9)
</t>
  </si>
  <si>
    <t>UCS
ตามทะเบียนบ้าน
(10)</t>
  </si>
  <si>
    <t>UCS
 จ.อื่นมาขึ้นทะเบียน
จ.ระยอง
(11) =
(9)-(10)</t>
  </si>
  <si>
    <t xml:space="preserve">WEL 
ทั้งหมด
(12)
</t>
  </si>
  <si>
    <t>WEL
ตามทะเบียนบ้าน
(13)</t>
  </si>
  <si>
    <t>WEL
จ.อื่นมาขึ้นทะเบียน
(14) =
(12)-(13)</t>
  </si>
  <si>
    <t>ประชากร
ทั้งหมด
(15)
=(16)+(11)
+(14)</t>
  </si>
  <si>
    <t>ประชากร
จ.ระยอง
(16) = 
(1)+(2)+(3)
+(4)+(5)+
(6)+(7)+(8)
+(10)+(13)</t>
  </si>
  <si>
    <r>
      <t xml:space="preserve">ประชากร UC
จ.ระยอง
</t>
    </r>
    <r>
      <rPr>
        <sz val="11"/>
        <rFont val="Cordia New"/>
        <family val="2"/>
      </rPr>
      <t xml:space="preserve">
(17)
= (8)+(9)
+(12)</t>
    </r>
  </si>
  <si>
    <r>
      <t xml:space="preserve">% UC coverage
</t>
    </r>
    <r>
      <rPr>
        <sz val="11"/>
        <rFont val="Cordia New"/>
        <family val="2"/>
      </rPr>
      <t xml:space="preserve">(18) = ((9)+(12)) </t>
    </r>
    <r>
      <rPr>
        <sz val="11"/>
        <rFont val="TH SarabunPSK"/>
        <family val="2"/>
      </rPr>
      <t xml:space="preserve">÷ </t>
    </r>
    <r>
      <rPr>
        <sz val="11"/>
        <rFont val="Cordia New"/>
        <family val="2"/>
      </rPr>
      <t xml:space="preserve">((8)+(9)
+(12))
</t>
    </r>
    <r>
      <rPr>
        <sz val="11"/>
        <rFont val="TH SarabunPSK"/>
        <family val="2"/>
      </rPr>
      <t>×</t>
    </r>
    <r>
      <rPr>
        <sz val="11"/>
        <rFont val="Cordia New"/>
        <family val="2"/>
      </rPr>
      <t>100</t>
    </r>
  </si>
  <si>
    <r>
      <t xml:space="preserve">% Nation Coverage
</t>
    </r>
    <r>
      <rPr>
        <sz val="11"/>
        <rFont val="Cordia New"/>
        <family val="2"/>
      </rPr>
      <t xml:space="preserve">(19) = 
((15)-(8))
</t>
    </r>
    <r>
      <rPr>
        <sz val="11"/>
        <rFont val="TH SarabunPSK"/>
        <family val="2"/>
      </rPr>
      <t xml:space="preserve">÷ </t>
    </r>
    <r>
      <rPr>
        <sz val="11"/>
        <rFont val="Cordia New"/>
        <family val="2"/>
      </rPr>
      <t xml:space="preserve">(15) </t>
    </r>
    <r>
      <rPr>
        <sz val="11"/>
        <rFont val="TH SarabunPSK"/>
        <family val="2"/>
      </rPr>
      <t>×</t>
    </r>
    <r>
      <rPr>
        <sz val="11"/>
        <rFont val="Cordia New"/>
        <family val="2"/>
      </rPr>
      <t>100</t>
    </r>
  </si>
  <si>
    <t>ระยอง  10663</t>
  </si>
  <si>
    <t>01919 </t>
  </si>
  <si>
    <t>รพ.สต.บ้านหนองจอก </t>
  </si>
  <si>
    <t>01920 </t>
  </si>
  <si>
    <t>รพ.สต.บ้านดอน </t>
  </si>
  <si>
    <t>01921 </t>
  </si>
  <si>
    <t>รพ.สต.บ้านยายดา </t>
  </si>
  <si>
    <t>01922 </t>
  </si>
  <si>
    <t>รพ.สต.ตะพง </t>
  </si>
  <si>
    <t>01923 </t>
  </si>
  <si>
    <t>รพ.สต.ตำบลเพ </t>
  </si>
  <si>
    <t>01924 </t>
  </si>
  <si>
    <t>รพ.สต.บ้านเกาะเสม็ด </t>
  </si>
  <si>
    <t>01925 </t>
  </si>
  <si>
    <t>รพ.สต.บ้านเขายายชุม </t>
  </si>
  <si>
    <t>01926 </t>
  </si>
  <si>
    <t>รพ.สต.ตำบลแกลง (บ้านท่าเรือแกลง)</t>
  </si>
  <si>
    <t>01927 </t>
  </si>
  <si>
    <t>รพ.สต.บ้านก้นหนอง </t>
  </si>
  <si>
    <t>01928 </t>
  </si>
  <si>
    <t>รพ.สต.บ้านแลง </t>
  </si>
  <si>
    <t>01929 </t>
  </si>
  <si>
    <t>รพ.สต.ตำบลนาตาขวัญ </t>
  </si>
  <si>
    <t>01930 </t>
  </si>
  <si>
    <t>รพ.สต.บ้านเขาวังม่าน </t>
  </si>
  <si>
    <t>01931 </t>
  </si>
  <si>
    <t>รพ.สต.เนินพระ </t>
  </si>
  <si>
    <t>01932 </t>
  </si>
  <si>
    <t>รพ.สต.ตำบลกะเฉด (ธงหงษ์)</t>
  </si>
  <si>
    <t>01933 </t>
  </si>
  <si>
    <t>รพ.สต.บ้านสมานมิตร </t>
  </si>
  <si>
    <t>01934 </t>
  </si>
  <si>
    <t>รพ.สต.ทับมา </t>
  </si>
  <si>
    <t>01935 </t>
  </si>
  <si>
    <t>รพ.สต.น้ำคอก </t>
  </si>
  <si>
    <t>01937 </t>
  </si>
  <si>
    <t>รพ.สต.บ้านยายจั่น </t>
  </si>
  <si>
    <t>รพ.สต.บ้านไร่จันดี</t>
  </si>
  <si>
    <t>รพศ.ระยอง</t>
  </si>
  <si>
    <t>01955 </t>
  </si>
  <si>
    <t>รพ.สต.ชากพง(พลงไสว) (รอยต่อ แกลง)</t>
  </si>
  <si>
    <t>01981 </t>
  </si>
  <si>
    <t>รพ.สต.หนองสะพาน (รอยต่อ บ้านค่าย)</t>
  </si>
  <si>
    <t>01982 </t>
  </si>
  <si>
    <t>รพ.สต.บ้านหนองตะแบก (รอยต่อ บ้านค่าย)</t>
  </si>
  <si>
    <t>01991 </t>
  </si>
  <si>
    <t>รพ.สต.ชากบก (รอยต่อ บ้านค่าย)</t>
  </si>
  <si>
    <t>ศบส.เกาะกก (รอยต่อ มาบตาพุด)</t>
  </si>
  <si>
    <t>ศบส.โขดหิน (รอยต่อ มาบตาพุด)</t>
  </si>
  <si>
    <t>มาบตาพุด  10827</t>
  </si>
  <si>
    <t>01936 </t>
  </si>
  <si>
    <t>รพ.สต.มาบตาพุด </t>
  </si>
  <si>
    <t>รพช.มาบตาพุด</t>
  </si>
  <si>
    <t>ศบท.ต.มาบตาพุด</t>
  </si>
  <si>
    <t>ศบส.เนินพยอม</t>
  </si>
  <si>
    <t xml:space="preserve">ศบส.เกาะกก </t>
  </si>
  <si>
    <t>ศบส.มาบข่า</t>
  </si>
  <si>
    <t>ศบส.ตากวน</t>
  </si>
  <si>
    <t>ศบส.โขดหิน</t>
  </si>
  <si>
    <t>ศบส.ห้วยโป่ง</t>
  </si>
  <si>
    <r>
      <t>รพ.สต.เนินพระ </t>
    </r>
    <r>
      <rPr>
        <b/>
        <sz val="12"/>
        <rFont val="Cordia New"/>
        <family val="2"/>
      </rPr>
      <t>(รอยต่อ รพ.ระยอง)</t>
    </r>
  </si>
  <si>
    <t>01946 </t>
  </si>
  <si>
    <r>
      <t>รพ.สต.บ้านพะยูน </t>
    </r>
    <r>
      <rPr>
        <b/>
        <sz val="12"/>
        <rFont val="Cordia New"/>
        <family val="2"/>
      </rPr>
      <t>(รอยต่อ รพ.บ้านฉาง)</t>
    </r>
  </si>
  <si>
    <t>บ้านฉาง  10828</t>
  </si>
  <si>
    <t>01938 </t>
  </si>
  <si>
    <t>รพ.สต.ตำบลสำนักท้อน </t>
  </si>
  <si>
    <t>01939 </t>
  </si>
  <si>
    <t>รพ.สต.บ้านชากหมาก </t>
  </si>
  <si>
    <t>01940 </t>
  </si>
  <si>
    <t>รพ.สต.บ้านสระแก้ว </t>
  </si>
  <si>
    <t>01941 </t>
  </si>
  <si>
    <t>รพ.สต.บ้านคลองบางไผ่ </t>
  </si>
  <si>
    <t>01942 </t>
  </si>
  <si>
    <t>รพ.สต.บ้านยายร้า </t>
  </si>
  <si>
    <t>01943 </t>
  </si>
  <si>
    <t>รพ.สต.บ้านเขาครอก </t>
  </si>
  <si>
    <t>01944 </t>
  </si>
  <si>
    <t>รพ.สต.บ้านหนองน้ำเย็น </t>
  </si>
  <si>
    <t>01945 </t>
  </si>
  <si>
    <t>รพ.สต.ตำบลพลา </t>
  </si>
  <si>
    <t>รพ.สต.บ้านพะยูน </t>
  </si>
  <si>
    <t>10828 </t>
  </si>
  <si>
    <t>รพช.บ้านฉาง</t>
  </si>
  <si>
    <t>02012</t>
  </si>
  <si>
    <t>รพ.สต.มะขามคู่ (รอยต่อ)</t>
  </si>
  <si>
    <t>แกลง  10829</t>
  </si>
  <si>
    <t>01947 </t>
  </si>
  <si>
    <t>รพ.สต.วังหว้า </t>
  </si>
  <si>
    <t>01948 </t>
  </si>
  <si>
    <t>รพ.สต.บ้านเนินหย่อง </t>
  </si>
  <si>
    <t>01949 </t>
  </si>
  <si>
    <t>รพ.สต.บ้านเขาหินแท่น </t>
  </si>
  <si>
    <t>01950 </t>
  </si>
  <si>
    <t>รพ.สต.บ้านวัดบุญนาค </t>
  </si>
  <si>
    <t>01951 </t>
  </si>
  <si>
    <t>รพ.สต.บ้านถนนกะเพรา </t>
  </si>
  <si>
    <t>01952 </t>
  </si>
  <si>
    <t>รพ.สต.บ้านหนองแพงพวย </t>
  </si>
  <si>
    <t>01953 </t>
  </si>
  <si>
    <t>รพ.สต.บ้านจำรุง </t>
  </si>
  <si>
    <t>01954 </t>
  </si>
  <si>
    <t>รพ.สต.กร่ำ(บ้านชากมะกรูด) </t>
  </si>
  <si>
    <t>รพ.สต.ชากพง (พลงไสว)</t>
  </si>
  <si>
    <t>01956 </t>
  </si>
  <si>
    <t>รพ.สต.คลองป่าไม้ </t>
  </si>
  <si>
    <t>01957 </t>
  </si>
  <si>
    <t>รพ.สต.กระแสบน </t>
  </si>
  <si>
    <t>01958 </t>
  </si>
  <si>
    <t>รพ.สต.บ้านนา (บ้านอู่ทอง)</t>
  </si>
  <si>
    <t>01959 </t>
  </si>
  <si>
    <t>รพ.สต.บ้านเขาดิน </t>
  </si>
  <si>
    <t>01960 </t>
  </si>
  <si>
    <t>รพ.สต.บ้านโพธิ์ฐาน </t>
  </si>
  <si>
    <t>01961 </t>
  </si>
  <si>
    <t>รพ.สต.กองดิน </t>
  </si>
  <si>
    <t>01962 </t>
  </si>
  <si>
    <t>รพ.สต.บ้านชำสมอ </t>
  </si>
  <si>
    <t>01963 </t>
  </si>
  <si>
    <t>รพ.สต.คลองปูน </t>
  </si>
  <si>
    <t>01964 </t>
  </si>
  <si>
    <t>รพ.สต.พังราด (บ้านเกาะลอย)</t>
  </si>
  <si>
    <t>01965 </t>
  </si>
  <si>
    <t>รพ.สต.ปากน้ำประแส </t>
  </si>
  <si>
    <t>01966 </t>
  </si>
  <si>
    <t>รพ.สต.บ้านคลองคา (บ้านเนินสว่าง)</t>
  </si>
  <si>
    <t>01967 </t>
  </si>
  <si>
    <t>รพ.สต.สองสลึง </t>
  </si>
  <si>
    <t>01968 </t>
  </si>
  <si>
    <t>รพ.สต.บ้านเต้าปูนหาย </t>
  </si>
  <si>
    <t>01969 </t>
  </si>
  <si>
    <t>รพ.สต.บ้านสองพี่น้อง </t>
  </si>
  <si>
    <t>10829</t>
  </si>
  <si>
    <t>รพช.แกลง</t>
  </si>
  <si>
    <t>14385 </t>
  </si>
  <si>
    <t>เทศบาลตำบลเมืองแกลง </t>
  </si>
  <si>
    <t>รพ.สต.บ้านสมานมิตร (รอยต่อ รพ.ระยอง)</t>
  </si>
  <si>
    <t>01970 </t>
  </si>
  <si>
    <t>รพ.สต.บ้านวังจันทร์ (รอยต่อ รพ.วังจันทร์)</t>
  </si>
  <si>
    <t>วังจันทร์  10830</t>
  </si>
  <si>
    <t>รพ.สต.บ้านวังจันทร์ </t>
  </si>
  <si>
    <t>01971 </t>
  </si>
  <si>
    <t>รพ.สต.บ้านสันติสุข </t>
  </si>
  <si>
    <t>01972 </t>
  </si>
  <si>
    <t>รพ.สต.บ้านหนองม่วง </t>
  </si>
  <si>
    <t>01973 </t>
  </si>
  <si>
    <t>รพ.สต.บ้านเขาตาอิ๋น </t>
  </si>
  <si>
    <t>01974 </t>
  </si>
  <si>
    <t>รพ.สต.บ้านเขาสิงโต </t>
  </si>
  <si>
    <t>01975 </t>
  </si>
  <si>
    <t>รพ.สต.บ้านคลองเขต </t>
  </si>
  <si>
    <t>01976 </t>
  </si>
  <si>
    <t>รพ.สต.บ้านพลงตาเอี่ยม </t>
  </si>
  <si>
    <t>10830 </t>
  </si>
  <si>
    <t>วังจันทร์,รพช.</t>
  </si>
  <si>
    <t>รพ.สต.บ้านยายจั่น (รอยต่อ รพ.ระยอง)</t>
  </si>
  <si>
    <t>รพ.สต.บ้านเขาหินแท่น (รอยต่อ รพ.แกลง)</t>
  </si>
  <si>
    <t>รพ.สต.คลองป่าไม้ (รอยต่อ รพ.แกลง)</t>
  </si>
  <si>
    <t>รพ.สต.กระแสบน (รอยต่อ รพ.แกลง)</t>
  </si>
  <si>
    <t>01985 </t>
  </si>
  <si>
    <t>รพ.สต.บ้านเนินสว่าง (หลังเขา) (รอยต่อ รพ.บ้านค่าย)</t>
  </si>
  <si>
    <t>01988 </t>
  </si>
  <si>
    <t>รพ.สต.บ้านคลองขนุน (รอยต่อ รพ.บ้านค่าย)</t>
  </si>
  <si>
    <t>01989 </t>
  </si>
  <si>
    <t>รพ.สต.บ้านศาลาน้ำลึก (รอยต่อ รพ.บ้านค่าย)</t>
  </si>
  <si>
    <t>01990 </t>
  </si>
  <si>
    <t>รพ.สต.บ้านเขาลอย (รอยต่อ รพ.บ้านค่าย)</t>
  </si>
  <si>
    <t>บ้านค่าย  10831</t>
  </si>
  <si>
    <t>01977 </t>
  </si>
  <si>
    <t>รพ.สต.คลองน้ำเย็น </t>
  </si>
  <si>
    <t>01978 </t>
  </si>
  <si>
    <t>รพ.สต.บ้านสตบรรณ </t>
  </si>
  <si>
    <t>01979 </t>
  </si>
  <si>
    <t>รพ.สต.บ้านละหารไร่ </t>
  </si>
  <si>
    <t>01980 </t>
  </si>
  <si>
    <t>รพ.สต.หมู่บ้านตัวอย่าง </t>
  </si>
  <si>
    <t>รพ.สต.หนองสะพาน </t>
  </si>
  <si>
    <t>รพ.สต.บ้านหนองตะแบก </t>
  </si>
  <si>
    <t>01983 </t>
  </si>
  <si>
    <t>รพ.สต.บ้านชากมะหาด </t>
  </si>
  <si>
    <t>01984 </t>
  </si>
  <si>
    <t>รพ.สต.บ้านหนองพะวา </t>
  </si>
  <si>
    <t>รพ.สต.บ้านเนินสว่าง (หลังเขา)</t>
  </si>
  <si>
    <t>01986 </t>
  </si>
  <si>
    <t>รพ.สต.บ้านหนองกรับ </t>
  </si>
  <si>
    <t>01987 </t>
  </si>
  <si>
    <t>รพ.สต.บ้านหัวชวด </t>
  </si>
  <si>
    <t>รพ.สต.บ้านคลองขนุน </t>
  </si>
  <si>
    <t>รพ.สต.บ้านศาลาน้ำลึก </t>
  </si>
  <si>
    <t>รพ.สต.บ้านเขาลอย </t>
  </si>
  <si>
    <t>รพ.สต.ชากบก </t>
  </si>
  <si>
    <t>10831 </t>
  </si>
  <si>
    <t>รพช.บ้านค่าย</t>
  </si>
  <si>
    <t>รพ.สต.บ้านเขาวังม่าน  (รอยต่อ รพ.ระยอง)</t>
  </si>
  <si>
    <t>01994 </t>
  </si>
  <si>
    <t>รพ.สต.บ้านปากแพรก (รอยต่อ รพ.ปลวกแดง)</t>
  </si>
  <si>
    <t>01995 </t>
  </si>
  <si>
    <t>รพ.สต.บ้านแม่น้ำคู้ (รอยต่อ รพ.ปลวกแดง)</t>
  </si>
  <si>
    <t>01996 </t>
  </si>
  <si>
    <t>รพ.สต.บ้านดอกกราย (รอยต่อ รพ.ปลวกแดง)</t>
  </si>
  <si>
    <t>ปลวกแดง   10832</t>
  </si>
  <si>
    <t>01992 </t>
  </si>
  <si>
    <t>รพ.สต.บ้านหนองค้างคาว </t>
  </si>
  <si>
    <t>01993 </t>
  </si>
  <si>
    <t>รพ.สต.บ้านหนองบอน </t>
  </si>
  <si>
    <t>รพ.สต.บ้านปากแพรก </t>
  </si>
  <si>
    <t>รพ.สต.บ้านแม่น้ำคู้ </t>
  </si>
  <si>
    <t>รพ.สต.บ้านดอกกราย </t>
  </si>
  <si>
    <t>01997 </t>
  </si>
  <si>
    <t>รพ.สต.บ้านห้วยปราบ </t>
  </si>
  <si>
    <t>01998 </t>
  </si>
  <si>
    <t>รพ.สต.บ้านมาบยางพร </t>
  </si>
  <si>
    <t>01999 </t>
  </si>
  <si>
    <t>รพ.สต.บ้านบึงตาต้า </t>
  </si>
  <si>
    <t>02000 </t>
  </si>
  <si>
    <t>รพ.สต.บ้านหนองไร่ </t>
  </si>
  <si>
    <t>02001 </t>
  </si>
  <si>
    <t>รพ.สต.คลองน้ำแดง </t>
  </si>
  <si>
    <t>10832 </t>
  </si>
  <si>
    <t>รพช.ปลวกแดง </t>
  </si>
  <si>
    <t>รพ.สต.บ้านละหารไร่ (รอยต่อ รพ.บ้านค่าย)</t>
  </si>
  <si>
    <t>รพ.สต.หมู่บ้านตัวอย่าง (รอยต่อ รพ.บ้านค่าย)</t>
  </si>
  <si>
    <t>รพ.สต.บ้านหนองกรับ (รอยต่อ รพ.บ้านค่าย)</t>
  </si>
  <si>
    <t>เขาชะเมา  22734</t>
  </si>
  <si>
    <t>02002 </t>
  </si>
  <si>
    <t>รพ.สต.บ้านสามแยกน้ำเป็น </t>
  </si>
  <si>
    <t>02003 </t>
  </si>
  <si>
    <t>รพ.สต.บ้านน้ำใส(เฉลิมพระเกียรติ 60 พรรษา นวมินทราชินี ) </t>
  </si>
  <si>
    <t>02004 </t>
  </si>
  <si>
    <t>รพ.สต.บ้านห้วยทับมอญ </t>
  </si>
  <si>
    <t>02005 </t>
  </si>
  <si>
    <t>รพ.สต.แสงส่องหล้า 2 </t>
  </si>
  <si>
    <t>02006 </t>
  </si>
  <si>
    <t>รพ.สต.บ้านชำฆ้อ </t>
  </si>
  <si>
    <t>02007 </t>
  </si>
  <si>
    <t>รพ.สต.บ้านเขาน้อย </t>
  </si>
  <si>
    <t>รพช.เขาชะเมา</t>
  </si>
  <si>
    <t>นิคมพัฒนา  23962</t>
  </si>
  <si>
    <t>02008 </t>
  </si>
  <si>
    <t>02009 </t>
  </si>
  <si>
    <t>รพ.สต.บ้านกระเฉท </t>
  </si>
  <si>
    <t>02010 </t>
  </si>
  <si>
    <t>รพ.สต.นิคมพัฒนา </t>
  </si>
  <si>
    <t>02011 </t>
  </si>
  <si>
    <t>รพ.สต.พนานิคม </t>
  </si>
  <si>
    <t>02012 </t>
  </si>
  <si>
    <t>รพ.สต.บ้านมะขามคู่ </t>
  </si>
  <si>
    <t>รพช.นิคมพัฒนา</t>
  </si>
  <si>
    <t>รวมทั้งจังหวัด</t>
  </si>
  <si>
    <r>
      <t xml:space="preserve">ข้อมูลประชากรสิทธิประกันสุขภาพและสิทธิอื่น ๆ ของจังหวัดระยอง  </t>
    </r>
    <r>
      <rPr>
        <b/>
        <u/>
        <sz val="12"/>
        <rFont val="Cordia New"/>
        <family val="2"/>
      </rPr>
      <t>ราย รพ.สต.</t>
    </r>
    <r>
      <rPr>
        <b/>
        <sz val="12"/>
        <rFont val="Cordia New"/>
        <family val="2"/>
      </rPr>
      <t xml:space="preserve"> จาก  dbpop  ของ  สปสช. ข้อมูล ประจำเดือน มีนาคม  2559  (คน)</t>
    </r>
  </si>
  <si>
    <t>ข้อมูลประชากรสิทธิประกันสุขภาพและสิทธิอื่น ๆ ของจังหวัดระยอง  จาก  dbpop  ของ  สปสช. ข้อมูล ประจำเดือน  มีนาคม 2559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</si>
</sst>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3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AngsanaUPC"/>
      <family val="1"/>
    </font>
    <font>
      <sz val="12"/>
      <name val="Cordia New"/>
      <family val="2"/>
    </font>
    <font>
      <b/>
      <sz val="12"/>
      <name val="Cordia New"/>
      <family val="2"/>
    </font>
    <font>
      <sz val="10"/>
      <name val="Cordia New"/>
      <family val="2"/>
    </font>
    <font>
      <sz val="11"/>
      <name val="Cordia New"/>
      <family val="2"/>
    </font>
    <font>
      <sz val="11"/>
      <name val="TH SarabunPSK"/>
      <family val="2"/>
    </font>
    <font>
      <sz val="10"/>
      <color indexed="8"/>
      <name val="Tahoma"/>
      <family val="2"/>
    </font>
    <font>
      <sz val="11"/>
      <color indexed="8"/>
      <name val="Cordia New"/>
      <family val="2"/>
    </font>
    <font>
      <sz val="11"/>
      <name val="AngsanaUPC"/>
      <family val="1"/>
    </font>
    <font>
      <sz val="12"/>
      <color indexed="8"/>
      <name val="CordiaUPC"/>
      <family val="2"/>
      <charset val="222"/>
    </font>
    <font>
      <b/>
      <sz val="12"/>
      <name val="CordiaUPC"/>
      <family val="2"/>
      <charset val="222"/>
    </font>
    <font>
      <sz val="12"/>
      <name val="CordiaUPC"/>
      <family val="2"/>
      <charset val="222"/>
    </font>
    <font>
      <sz val="12"/>
      <color indexed="8"/>
      <name val="Cordia New"/>
      <family val="2"/>
    </font>
    <font>
      <b/>
      <sz val="14"/>
      <color indexed="12"/>
      <name val="Cordia New"/>
      <family val="2"/>
    </font>
    <font>
      <b/>
      <sz val="12"/>
      <color indexed="8"/>
      <name val="Cordia New"/>
      <family val="2"/>
    </font>
    <font>
      <sz val="12"/>
      <color indexed="12"/>
      <name val="AngsanaUPC"/>
      <family val="1"/>
    </font>
    <font>
      <sz val="12"/>
      <name val="AngsanaUPC"/>
      <family val="1"/>
    </font>
    <font>
      <sz val="12"/>
      <color indexed="8"/>
      <name val="AngsanaUPC"/>
      <family val="1"/>
    </font>
    <font>
      <sz val="16"/>
      <name val="AngsanaUPC"/>
      <family val="1"/>
    </font>
    <font>
      <sz val="16"/>
      <color indexed="12"/>
      <name val="AngsanaUPC"/>
      <family val="1"/>
    </font>
    <font>
      <sz val="12"/>
      <color indexed="12"/>
      <name val="Cordia New"/>
      <family val="2"/>
    </font>
    <font>
      <b/>
      <u/>
      <sz val="12"/>
      <name val="Cordia New"/>
      <family val="2"/>
    </font>
    <font>
      <sz val="10"/>
      <color indexed="8"/>
      <name val="Arial"/>
      <family val="2"/>
    </font>
    <font>
      <sz val="12"/>
      <color indexed="8"/>
      <name val="CordiaUPC"/>
      <family val="2"/>
    </font>
    <font>
      <sz val="11"/>
      <color indexed="8"/>
      <name val="Tahoma"/>
      <family val="2"/>
      <charset val="222"/>
    </font>
    <font>
      <sz val="12"/>
      <name val="CordiaUPC"/>
      <family val="2"/>
    </font>
    <font>
      <b/>
      <sz val="12"/>
      <color indexed="8"/>
      <name val="CordiaUPC"/>
      <family val="2"/>
      <charset val="222"/>
    </font>
    <font>
      <sz val="12"/>
      <color indexed="10"/>
      <name val="Cordia New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43" fontId="2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shrinkToFit="1"/>
    </xf>
    <xf numFmtId="3" fontId="11" fillId="0" borderId="4" xfId="1" applyNumberFormat="1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 shrinkToFit="1"/>
    </xf>
    <xf numFmtId="2" fontId="11" fillId="0" borderId="5" xfId="2" applyNumberFormat="1" applyFont="1" applyFill="1" applyBorder="1" applyAlignment="1">
      <alignment horizontal="center" shrinkToFit="1"/>
    </xf>
    <xf numFmtId="0" fontId="12" fillId="0" borderId="0" xfId="0" applyFont="1" applyFill="1"/>
    <xf numFmtId="49" fontId="11" fillId="0" borderId="6" xfId="3" applyNumberFormat="1" applyFont="1" applyFill="1" applyBorder="1" applyAlignment="1">
      <alignment wrapText="1"/>
    </xf>
    <xf numFmtId="3" fontId="13" fillId="0" borderId="3" xfId="4" applyNumberFormat="1" applyFont="1" applyFill="1" applyBorder="1" applyAlignment="1">
      <alignment horizontal="right" wrapText="1"/>
    </xf>
    <xf numFmtId="3" fontId="13" fillId="0" borderId="3" xfId="5" applyNumberFormat="1" applyFont="1" applyFill="1" applyBorder="1" applyAlignment="1">
      <alignment horizontal="right" wrapText="1"/>
    </xf>
    <xf numFmtId="3" fontId="14" fillId="0" borderId="3" xfId="4" applyNumberFormat="1" applyFont="1" applyFill="1" applyBorder="1" applyAlignment="1">
      <alignment horizontal="right" wrapText="1"/>
    </xf>
    <xf numFmtId="3" fontId="15" fillId="0" borderId="3" xfId="3" applyNumberFormat="1" applyFont="1" applyBorder="1"/>
    <xf numFmtId="3" fontId="5" fillId="0" borderId="3" xfId="3" applyNumberFormat="1" applyFont="1" applyBorder="1"/>
    <xf numFmtId="3" fontId="16" fillId="0" borderId="6" xfId="2" applyNumberFormat="1" applyFont="1" applyFill="1" applyBorder="1" applyAlignment="1">
      <alignment horizontal="right" wrapText="1"/>
    </xf>
    <xf numFmtId="3" fontId="5" fillId="0" borderId="6" xfId="3" applyNumberFormat="1" applyFont="1" applyBorder="1"/>
    <xf numFmtId="2" fontId="5" fillId="0" borderId="6" xfId="3" applyNumberFormat="1" applyFont="1" applyBorder="1"/>
    <xf numFmtId="2" fontId="5" fillId="0" borderId="6" xfId="0" applyNumberFormat="1" applyFont="1" applyFill="1" applyBorder="1"/>
    <xf numFmtId="49" fontId="11" fillId="0" borderId="4" xfId="3" applyNumberFormat="1" applyFont="1" applyFill="1" applyBorder="1" applyAlignment="1">
      <alignment wrapText="1"/>
    </xf>
    <xf numFmtId="49" fontId="11" fillId="0" borderId="7" xfId="3" applyNumberFormat="1" applyFont="1" applyFill="1" applyBorder="1" applyAlignment="1">
      <alignment wrapText="1"/>
    </xf>
    <xf numFmtId="49" fontId="11" fillId="0" borderId="3" xfId="3" applyNumberFormat="1" applyFont="1" applyFill="1" applyBorder="1" applyAlignment="1">
      <alignment wrapText="1"/>
    </xf>
    <xf numFmtId="187" fontId="17" fillId="0" borderId="3" xfId="3" applyNumberFormat="1" applyFont="1" applyFill="1" applyBorder="1" applyAlignment="1">
      <alignment wrapText="1"/>
    </xf>
    <xf numFmtId="3" fontId="18" fillId="0" borderId="3" xfId="3" applyNumberFormat="1" applyFont="1" applyFill="1" applyBorder="1" applyAlignment="1">
      <alignment horizontal="right" wrapText="1"/>
    </xf>
    <xf numFmtId="2" fontId="6" fillId="0" borderId="6" xfId="3" applyNumberFormat="1" applyFont="1" applyBorder="1"/>
    <xf numFmtId="2" fontId="6" fillId="0" borderId="6" xfId="0" applyNumberFormat="1" applyFont="1" applyFill="1" applyBorder="1"/>
    <xf numFmtId="0" fontId="6" fillId="0" borderId="0" xfId="0" applyFont="1"/>
    <xf numFmtId="187" fontId="17" fillId="0" borderId="0" xfId="3" applyNumberFormat="1" applyFont="1" applyFill="1" applyBorder="1" applyAlignment="1">
      <alignment wrapText="1"/>
    </xf>
    <xf numFmtId="3" fontId="18" fillId="0" borderId="0" xfId="3" applyNumberFormat="1" applyFont="1" applyFill="1" applyBorder="1" applyAlignment="1">
      <alignment horizontal="right" wrapText="1"/>
    </xf>
    <xf numFmtId="2" fontId="6" fillId="0" borderId="0" xfId="3" applyNumberFormat="1" applyFont="1" applyBorder="1"/>
    <xf numFmtId="2" fontId="6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20" fillId="0" borderId="0" xfId="0" applyFont="1" applyBorder="1"/>
    <xf numFmtId="0" fontId="19" fillId="0" borderId="0" xfId="1" applyFont="1" applyFill="1" applyBorder="1" applyAlignment="1">
      <alignment horizontal="center" wrapText="1"/>
    </xf>
    <xf numFmtId="0" fontId="19" fillId="0" borderId="0" xfId="1" applyFont="1" applyFill="1" applyBorder="1" applyAlignment="1">
      <alignment horizontal="left"/>
    </xf>
    <xf numFmtId="0" fontId="20" fillId="0" borderId="0" xfId="0" applyFont="1" applyFill="1" applyBorder="1"/>
    <xf numFmtId="3" fontId="20" fillId="0" borderId="0" xfId="0" applyNumberFormat="1" applyFont="1" applyBorder="1"/>
    <xf numFmtId="2" fontId="20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1" fillId="0" borderId="0" xfId="1" applyFont="1" applyFill="1" applyBorder="1" applyAlignment="1">
      <alignment horizontal="right" wrapText="1"/>
    </xf>
    <xf numFmtId="2" fontId="20" fillId="0" borderId="0" xfId="0" applyNumberFormat="1" applyFont="1"/>
    <xf numFmtId="0" fontId="20" fillId="0" borderId="0" xfId="0" applyFont="1"/>
    <xf numFmtId="0" fontId="20" fillId="0" borderId="0" xfId="0" applyFont="1" applyFill="1" applyBorder="1" applyAlignment="1">
      <alignment vertical="top"/>
    </xf>
    <xf numFmtId="0" fontId="19" fillId="0" borderId="0" xfId="0" applyFont="1"/>
    <xf numFmtId="0" fontId="20" fillId="0" borderId="0" xfId="0" applyFont="1" applyFill="1"/>
    <xf numFmtId="0" fontId="22" fillId="0" borderId="0" xfId="0" applyFont="1"/>
    <xf numFmtId="0" fontId="23" fillId="0" borderId="0" xfId="0" applyFont="1"/>
    <xf numFmtId="0" fontId="22" fillId="0" borderId="0" xfId="0" applyFont="1" applyFill="1"/>
    <xf numFmtId="2" fontId="22" fillId="0" borderId="0" xfId="0" applyNumberFormat="1" applyFont="1"/>
    <xf numFmtId="0" fontId="24" fillId="0" borderId="0" xfId="0" applyFont="1"/>
    <xf numFmtId="0" fontId="5" fillId="0" borderId="0" xfId="0" applyFont="1" applyFill="1"/>
    <xf numFmtId="2" fontId="5" fillId="0" borderId="0" xfId="0" applyNumberFormat="1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top" wrapText="1" shrinkToFit="1"/>
    </xf>
    <xf numFmtId="0" fontId="8" fillId="2" borderId="8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6" fillId="4" borderId="10" xfId="8" applyFont="1" applyFill="1" applyBorder="1" applyAlignment="1">
      <alignment horizontal="center" vertical="center"/>
    </xf>
    <xf numFmtId="0" fontId="3" fillId="4" borderId="10" xfId="8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shrinkToFit="1"/>
    </xf>
    <xf numFmtId="3" fontId="27" fillId="0" borderId="11" xfId="9" applyNumberFormat="1" applyFont="1" applyFill="1" applyBorder="1" applyAlignment="1">
      <alignment horizontal="right" wrapText="1"/>
    </xf>
    <xf numFmtId="3" fontId="27" fillId="0" borderId="11" xfId="10" applyNumberFormat="1" applyFont="1" applyFill="1" applyBorder="1" applyAlignment="1">
      <alignment horizontal="right" wrapText="1"/>
    </xf>
    <xf numFmtId="3" fontId="29" fillId="0" borderId="11" xfId="11" applyNumberFormat="1" applyFont="1" applyFill="1" applyBorder="1"/>
    <xf numFmtId="3" fontId="29" fillId="0" borderId="11" xfId="2" applyNumberFormat="1" applyFont="1" applyFill="1" applyBorder="1" applyAlignment="1">
      <alignment horizontal="right" wrapText="1"/>
    </xf>
    <xf numFmtId="3" fontId="5" fillId="0" borderId="11" xfId="2" applyNumberFormat="1" applyFont="1" applyFill="1" applyBorder="1" applyAlignment="1">
      <alignment horizontal="right" wrapText="1"/>
    </xf>
    <xf numFmtId="3" fontId="5" fillId="0" borderId="11" xfId="11" applyNumberFormat="1" applyFont="1" applyFill="1" applyBorder="1"/>
    <xf numFmtId="2" fontId="5" fillId="0" borderId="11" xfId="11" applyNumberFormat="1" applyFont="1" applyFill="1" applyBorder="1"/>
    <xf numFmtId="2" fontId="5" fillId="0" borderId="11" xfId="0" applyNumberFormat="1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shrinkToFit="1"/>
    </xf>
    <xf numFmtId="3" fontId="27" fillId="0" borderId="12" xfId="9" applyNumberFormat="1" applyFont="1" applyFill="1" applyBorder="1" applyAlignment="1">
      <alignment horizontal="right" wrapText="1"/>
    </xf>
    <xf numFmtId="3" fontId="27" fillId="0" borderId="12" xfId="10" applyNumberFormat="1" applyFont="1" applyFill="1" applyBorder="1" applyAlignment="1">
      <alignment horizontal="right" wrapText="1"/>
    </xf>
    <xf numFmtId="3" fontId="29" fillId="0" borderId="12" xfId="11" applyNumberFormat="1" applyFont="1" applyFill="1" applyBorder="1"/>
    <xf numFmtId="3" fontId="29" fillId="0" borderId="12" xfId="2" applyNumberFormat="1" applyFont="1" applyFill="1" applyBorder="1" applyAlignment="1">
      <alignment horizontal="right" wrapText="1"/>
    </xf>
    <xf numFmtId="3" fontId="5" fillId="0" borderId="12" xfId="2" applyNumberFormat="1" applyFont="1" applyFill="1" applyBorder="1" applyAlignment="1">
      <alignment horizontal="right" wrapText="1"/>
    </xf>
    <xf numFmtId="3" fontId="5" fillId="0" borderId="12" xfId="11" applyNumberFormat="1" applyFont="1" applyFill="1" applyBorder="1"/>
    <xf numFmtId="2" fontId="5" fillId="0" borderId="12" xfId="11" applyNumberFormat="1" applyFont="1" applyFill="1" applyBorder="1"/>
    <xf numFmtId="2" fontId="5" fillId="0" borderId="12" xfId="0" applyNumberFormat="1" applyFont="1" applyFill="1" applyBorder="1"/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left" vertical="center" shrinkToFit="1"/>
    </xf>
    <xf numFmtId="3" fontId="27" fillId="0" borderId="13" xfId="10" applyNumberFormat="1" applyFont="1" applyFill="1" applyBorder="1" applyAlignment="1">
      <alignment horizontal="right" wrapText="1"/>
    </xf>
    <xf numFmtId="3" fontId="29" fillId="0" borderId="13" xfId="11" applyNumberFormat="1" applyFont="1" applyFill="1" applyBorder="1"/>
    <xf numFmtId="3" fontId="29" fillId="0" borderId="13" xfId="2" applyNumberFormat="1" applyFont="1" applyFill="1" applyBorder="1" applyAlignment="1">
      <alignment horizontal="right" wrapText="1"/>
    </xf>
    <xf numFmtId="3" fontId="5" fillId="0" borderId="13" xfId="2" applyNumberFormat="1" applyFont="1" applyFill="1" applyBorder="1" applyAlignment="1">
      <alignment horizontal="right" wrapText="1"/>
    </xf>
    <xf numFmtId="3" fontId="5" fillId="0" borderId="13" xfId="11" applyNumberFormat="1" applyFont="1" applyFill="1" applyBorder="1"/>
    <xf numFmtId="2" fontId="5" fillId="0" borderId="13" xfId="11" applyNumberFormat="1" applyFont="1" applyFill="1" applyBorder="1"/>
    <xf numFmtId="2" fontId="5" fillId="0" borderId="13" xfId="0" applyNumberFormat="1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shrinkToFit="1"/>
    </xf>
    <xf numFmtId="3" fontId="29" fillId="0" borderId="3" xfId="12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3" fontId="5" fillId="0" borderId="3" xfId="11" applyNumberFormat="1" applyFont="1" applyFill="1" applyBorder="1"/>
    <xf numFmtId="2" fontId="5" fillId="0" borderId="3" xfId="11" applyNumberFormat="1" applyFont="1" applyFill="1" applyBorder="1"/>
    <xf numFmtId="2" fontId="5" fillId="0" borderId="3" xfId="0" applyNumberFormat="1" applyFont="1" applyFill="1" applyBorder="1"/>
    <xf numFmtId="0" fontId="6" fillId="3" borderId="7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3" fontId="27" fillId="4" borderId="3" xfId="8" applyNumberFormat="1" applyFont="1" applyFill="1" applyBorder="1" applyAlignment="1">
      <alignment horizontal="center"/>
    </xf>
    <xf numFmtId="3" fontId="29" fillId="4" borderId="3" xfId="8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shrinkToFit="1"/>
    </xf>
    <xf numFmtId="0" fontId="5" fillId="0" borderId="12" xfId="13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right" wrapText="1"/>
    </xf>
    <xf numFmtId="3" fontId="5" fillId="0" borderId="14" xfId="11" applyNumberFormat="1" applyFont="1" applyFill="1" applyBorder="1"/>
    <xf numFmtId="2" fontId="5" fillId="0" borderId="14" xfId="11" applyNumberFormat="1" applyFont="1" applyFill="1" applyBorder="1"/>
    <xf numFmtId="2" fontId="5" fillId="0" borderId="14" xfId="0" applyNumberFormat="1" applyFont="1" applyFill="1" applyBorder="1"/>
    <xf numFmtId="0" fontId="5" fillId="0" borderId="12" xfId="0" applyFont="1" applyBorder="1" applyAlignment="1">
      <alignment vertical="center" shrinkToFi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shrinkToFit="1"/>
    </xf>
    <xf numFmtId="3" fontId="30" fillId="0" borderId="11" xfId="9" applyNumberFormat="1" applyFont="1" applyFill="1" applyBorder="1" applyAlignment="1">
      <alignment horizontal="right" wrapText="1"/>
    </xf>
    <xf numFmtId="0" fontId="5" fillId="0" borderId="12" xfId="0" applyFont="1" applyBorder="1" applyAlignment="1">
      <alignment horizontal="center" vertical="center"/>
    </xf>
    <xf numFmtId="3" fontId="27" fillId="0" borderId="13" xfId="9" applyNumberFormat="1" applyFont="1" applyFill="1" applyBorder="1" applyAlignment="1">
      <alignment horizontal="right" wrapText="1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 shrinkToFit="1"/>
    </xf>
    <xf numFmtId="3" fontId="5" fillId="5" borderId="3" xfId="12" applyNumberFormat="1" applyFont="1" applyFill="1" applyBorder="1" applyAlignment="1">
      <alignment horizontal="right" wrapText="1"/>
    </xf>
    <xf numFmtId="2" fontId="5" fillId="5" borderId="3" xfId="11" applyNumberFormat="1" applyFont="1" applyFill="1" applyBorder="1"/>
    <xf numFmtId="2" fontId="5" fillId="5" borderId="3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31" fillId="0" borderId="0" xfId="0" applyFont="1"/>
    <xf numFmtId="0" fontId="32" fillId="6" borderId="15" xfId="15" applyFont="1" applyFill="1" applyBorder="1" applyAlignment="1">
      <alignment horizontal="center"/>
    </xf>
    <xf numFmtId="0" fontId="32" fillId="0" borderId="16" xfId="15" applyFont="1" applyFill="1" applyBorder="1" applyAlignment="1">
      <alignment horizontal="right" wrapText="1"/>
    </xf>
    <xf numFmtId="0" fontId="32" fillId="6" borderId="15" xfId="16" applyFont="1" applyFill="1" applyBorder="1" applyAlignment="1">
      <alignment horizontal="center"/>
    </xf>
    <xf numFmtId="0" fontId="32" fillId="0" borderId="16" xfId="16" applyFont="1" applyFill="1" applyBorder="1" applyAlignment="1">
      <alignment wrapText="1"/>
    </xf>
    <xf numFmtId="0" fontId="32" fillId="0" borderId="16" xfId="16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</cellXfs>
  <cellStyles count="17">
    <cellStyle name="Comma 2" xfId="3"/>
    <cellStyle name="Comma 3" xfId="11"/>
    <cellStyle name="Normal" xfId="0" builtinId="0"/>
    <cellStyle name="Normal 2" xfId="6"/>
    <cellStyle name="Normal 3" xfId="14"/>
    <cellStyle name="Normal_ก.พ. 56" xfId="9"/>
    <cellStyle name="Normal_ต.ค.54" xfId="10"/>
    <cellStyle name="Normal_ต้นฉบับ55" xfId="8"/>
    <cellStyle name="Normal_พ.ย.54" xfId="4"/>
    <cellStyle name="Normal_แยกราย CUP" xfId="15"/>
    <cellStyle name="Normal_แยกราย รพ.สต." xfId="16"/>
    <cellStyle name="ปกติ 2" xfId="7"/>
    <cellStyle name="ปกติ_coverage5106" xfId="2"/>
    <cellStyle name="ปกติ_Sheet1" xfId="13"/>
    <cellStyle name="ปกติ_sss" xfId="1"/>
    <cellStyle name="ปกติ_ต.ค.51" xfId="12"/>
    <cellStyle name="ปกติ_พ.ย.51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2" name="Picture 2" descr="sub_nav_b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3" name="Picture 2" descr="sub_nav_b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4" name="Picture 2" descr="sub_nav_b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5" name="Picture 2" descr="sub_nav_b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90" zoomScaleNormal="90" workbookViewId="0">
      <pane ySplit="3" topLeftCell="A4" activePane="bottomLeft" state="frozen"/>
      <selection pane="bottomLeft" activeCell="V8" sqref="V8"/>
    </sheetView>
  </sheetViews>
  <sheetFormatPr defaultRowHeight="21" customHeight="1" x14ac:dyDescent="0.45"/>
  <cols>
    <col min="1" max="1" width="7.28515625" style="1" customWidth="1"/>
    <col min="2" max="3" width="6.5703125" style="1" customWidth="1"/>
    <col min="4" max="5" width="7.28515625" style="51" customWidth="1"/>
    <col min="6" max="6" width="6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5.28515625" style="1" customWidth="1"/>
    <col min="11" max="11" width="7.28515625" style="1" customWidth="1"/>
    <col min="12" max="12" width="7.5703125" style="1" customWidth="1"/>
    <col min="13" max="13" width="7.28515625" style="1" customWidth="1"/>
    <col min="14" max="14" width="7.28515625" style="52" customWidth="1"/>
    <col min="15" max="15" width="7.7109375" style="1" customWidth="1"/>
    <col min="16" max="17" width="7.28515625" style="1" customWidth="1"/>
    <col min="18" max="18" width="7.85546875" style="1" customWidth="1"/>
    <col min="19" max="19" width="7.28515625" style="1" customWidth="1"/>
    <col min="20" max="20" width="7.5703125" style="53" customWidth="1"/>
    <col min="21" max="21" width="7.28515625" style="53" customWidth="1"/>
    <col min="22" max="16384" width="9.140625" style="1"/>
  </cols>
  <sheetData>
    <row r="1" spans="1:23" ht="27.75" customHeight="1" x14ac:dyDescent="0.45">
      <c r="A1" s="135" t="s">
        <v>318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3" s="2" customFormat="1" ht="38.25" customHeight="1" x14ac:dyDescent="0.45">
      <c r="A2" s="136" t="s">
        <v>0</v>
      </c>
      <c r="B2" s="138" t="s">
        <v>1</v>
      </c>
      <c r="C2" s="138"/>
      <c r="D2" s="138" t="s">
        <v>2</v>
      </c>
      <c r="E2" s="139" t="s">
        <v>3</v>
      </c>
      <c r="F2" s="138" t="s">
        <v>4</v>
      </c>
      <c r="G2" s="138" t="s">
        <v>5</v>
      </c>
      <c r="H2" s="141" t="s">
        <v>6</v>
      </c>
      <c r="I2" s="138" t="s">
        <v>7</v>
      </c>
      <c r="J2" s="138" t="s">
        <v>8</v>
      </c>
      <c r="K2" s="139" t="s">
        <v>9</v>
      </c>
      <c r="L2" s="139" t="s">
        <v>10</v>
      </c>
      <c r="M2" s="139" t="s">
        <v>11</v>
      </c>
      <c r="N2" s="139" t="s">
        <v>12</v>
      </c>
      <c r="O2" s="139" t="s">
        <v>13</v>
      </c>
      <c r="P2" s="139" t="s">
        <v>14</v>
      </c>
      <c r="Q2" s="141" t="s">
        <v>15</v>
      </c>
      <c r="R2" s="141" t="s">
        <v>16</v>
      </c>
      <c r="S2" s="138" t="s">
        <v>17</v>
      </c>
      <c r="T2" s="142" t="s">
        <v>18</v>
      </c>
      <c r="U2" s="142" t="s">
        <v>19</v>
      </c>
    </row>
    <row r="3" spans="1:23" s="2" customFormat="1" ht="101.25" customHeight="1" x14ac:dyDescent="0.45">
      <c r="A3" s="137"/>
      <c r="B3" s="3" t="s">
        <v>20</v>
      </c>
      <c r="C3" s="4" t="s">
        <v>21</v>
      </c>
      <c r="D3" s="138"/>
      <c r="E3" s="140"/>
      <c r="F3" s="141"/>
      <c r="G3" s="138"/>
      <c r="H3" s="141"/>
      <c r="I3" s="138"/>
      <c r="J3" s="138"/>
      <c r="K3" s="140"/>
      <c r="L3" s="140"/>
      <c r="M3" s="140"/>
      <c r="N3" s="140"/>
      <c r="O3" s="140"/>
      <c r="P3" s="140"/>
      <c r="Q3" s="141"/>
      <c r="R3" s="141"/>
      <c r="S3" s="138"/>
      <c r="T3" s="142"/>
      <c r="U3" s="142"/>
    </row>
    <row r="4" spans="1:23" s="9" customFormat="1" ht="16.5" customHeight="1" x14ac:dyDescent="0.4">
      <c r="A4" s="5" t="s">
        <v>0</v>
      </c>
      <c r="B4" s="6" t="s">
        <v>22</v>
      </c>
      <c r="C4" s="6" t="s">
        <v>22</v>
      </c>
      <c r="D4" s="6" t="s">
        <v>22</v>
      </c>
      <c r="E4" s="6" t="s">
        <v>22</v>
      </c>
      <c r="F4" s="6" t="s">
        <v>22</v>
      </c>
      <c r="G4" s="6" t="s">
        <v>22</v>
      </c>
      <c r="H4" s="6" t="s">
        <v>22</v>
      </c>
      <c r="I4" s="6" t="s">
        <v>22</v>
      </c>
      <c r="J4" s="6" t="s">
        <v>22</v>
      </c>
      <c r="K4" s="6" t="s">
        <v>22</v>
      </c>
      <c r="L4" s="6" t="s">
        <v>22</v>
      </c>
      <c r="M4" s="6" t="s">
        <v>22</v>
      </c>
      <c r="N4" s="6" t="s">
        <v>22</v>
      </c>
      <c r="O4" s="6" t="s">
        <v>22</v>
      </c>
      <c r="P4" s="6" t="s">
        <v>22</v>
      </c>
      <c r="Q4" s="7"/>
      <c r="R4" s="7"/>
      <c r="S4" s="7"/>
      <c r="T4" s="8"/>
      <c r="U4" s="8"/>
      <c r="V4" s="130"/>
      <c r="W4" s="130"/>
    </row>
    <row r="5" spans="1:23" ht="23.25" customHeight="1" x14ac:dyDescent="0.45">
      <c r="A5" s="10" t="s">
        <v>23</v>
      </c>
      <c r="B5" s="11">
        <v>45076</v>
      </c>
      <c r="C5" s="12"/>
      <c r="D5" s="13">
        <v>14557</v>
      </c>
      <c r="E5" s="11">
        <v>2915</v>
      </c>
      <c r="F5" s="11">
        <v>4085</v>
      </c>
      <c r="G5" s="11">
        <v>23095</v>
      </c>
      <c r="H5" s="11">
        <v>340</v>
      </c>
      <c r="I5" s="11">
        <v>191</v>
      </c>
      <c r="J5" s="11">
        <v>274</v>
      </c>
      <c r="K5" s="11">
        <v>89112</v>
      </c>
      <c r="L5" s="11">
        <v>71475</v>
      </c>
      <c r="M5" s="14">
        <f t="shared" ref="M5:M13" si="0">K5-L5</f>
        <v>17637</v>
      </c>
      <c r="N5" s="11">
        <v>71486</v>
      </c>
      <c r="O5" s="11">
        <v>60858</v>
      </c>
      <c r="P5" s="15">
        <f t="shared" ref="P5:P13" si="1">N5-O5</f>
        <v>10628</v>
      </c>
      <c r="Q5" s="16">
        <f>R5+M5+P5</f>
        <v>251131</v>
      </c>
      <c r="R5" s="17">
        <f>B5+D5+E5+F5+G5+H5+I5+J5+L5+O5</f>
        <v>222866</v>
      </c>
      <c r="S5" s="17">
        <f>J5+K5+N5</f>
        <v>160872</v>
      </c>
      <c r="T5" s="18">
        <f>100*(K5+N5)/(K5+J5+N5)</f>
        <v>99.829678253518324</v>
      </c>
      <c r="U5" s="19">
        <f>(Q5-J5)/Q5*100</f>
        <v>99.890893597365519</v>
      </c>
      <c r="V5" s="131"/>
      <c r="W5" s="131"/>
    </row>
    <row r="6" spans="1:23" ht="23.25" customHeight="1" x14ac:dyDescent="0.45">
      <c r="A6" s="20" t="s">
        <v>24</v>
      </c>
      <c r="B6" s="11">
        <v>9785</v>
      </c>
      <c r="C6" s="12"/>
      <c r="D6" s="13">
        <v>1566</v>
      </c>
      <c r="E6" s="11">
        <v>456</v>
      </c>
      <c r="F6" s="11">
        <v>755</v>
      </c>
      <c r="G6" s="11">
        <v>4652</v>
      </c>
      <c r="H6" s="11">
        <v>51</v>
      </c>
      <c r="I6" s="11">
        <v>110</v>
      </c>
      <c r="J6" s="11">
        <v>41</v>
      </c>
      <c r="K6" s="11">
        <v>22501</v>
      </c>
      <c r="L6" s="11">
        <v>10898</v>
      </c>
      <c r="M6" s="14">
        <f t="shared" si="0"/>
        <v>11603</v>
      </c>
      <c r="N6" s="11">
        <v>22933</v>
      </c>
      <c r="O6" s="11">
        <v>13777</v>
      </c>
      <c r="P6" s="15">
        <f t="shared" si="1"/>
        <v>9156</v>
      </c>
      <c r="Q6" s="16">
        <f t="shared" ref="Q6:Q13" si="2">R6+M6+P6</f>
        <v>62850</v>
      </c>
      <c r="R6" s="17">
        <f t="shared" ref="R6:R13" si="3">B6+D6+E6+F6+G6+H6+I6+J6+L6+O6</f>
        <v>42091</v>
      </c>
      <c r="S6" s="17">
        <f t="shared" ref="S6:S13" si="4">J6+K6+N6</f>
        <v>45475</v>
      </c>
      <c r="T6" s="18">
        <f t="shared" ref="T6:T14" si="5">100*(K6+N6)/(K6+J6+N6)</f>
        <v>99.90984057174272</v>
      </c>
      <c r="U6" s="19">
        <f t="shared" ref="U6:U13" si="6">(Q6-J6)/Q6*100</f>
        <v>99.934765314240252</v>
      </c>
      <c r="V6" s="131"/>
      <c r="W6" s="131"/>
    </row>
    <row r="7" spans="1:23" ht="23.25" customHeight="1" x14ac:dyDescent="0.45">
      <c r="A7" s="21" t="s">
        <v>25</v>
      </c>
      <c r="B7" s="11">
        <v>13948</v>
      </c>
      <c r="C7" s="12"/>
      <c r="D7" s="13">
        <v>3651</v>
      </c>
      <c r="E7" s="11">
        <v>611</v>
      </c>
      <c r="F7" s="11">
        <v>651</v>
      </c>
      <c r="G7" s="11">
        <v>5755</v>
      </c>
      <c r="H7" s="11">
        <v>124</v>
      </c>
      <c r="I7" s="11">
        <v>39</v>
      </c>
      <c r="J7" s="11">
        <v>41</v>
      </c>
      <c r="K7" s="11">
        <v>23463</v>
      </c>
      <c r="L7" s="11">
        <v>16881</v>
      </c>
      <c r="M7" s="14">
        <f t="shared" si="0"/>
        <v>6582</v>
      </c>
      <c r="N7" s="11">
        <v>22767</v>
      </c>
      <c r="O7" s="11">
        <v>16115</v>
      </c>
      <c r="P7" s="15">
        <f t="shared" si="1"/>
        <v>6652</v>
      </c>
      <c r="Q7" s="16">
        <f t="shared" si="2"/>
        <v>71050</v>
      </c>
      <c r="R7" s="17">
        <f t="shared" si="3"/>
        <v>57816</v>
      </c>
      <c r="S7" s="17">
        <f t="shared" si="4"/>
        <v>46271</v>
      </c>
      <c r="T7" s="18">
        <f t="shared" si="5"/>
        <v>99.911391584361695</v>
      </c>
      <c r="U7" s="19">
        <f t="shared" si="6"/>
        <v>99.94229415904293</v>
      </c>
      <c r="V7" s="131"/>
      <c r="W7" s="131"/>
    </row>
    <row r="8" spans="1:23" ht="23.25" customHeight="1" x14ac:dyDescent="0.45">
      <c r="A8" s="22" t="s">
        <v>26</v>
      </c>
      <c r="B8" s="11">
        <v>20571</v>
      </c>
      <c r="C8" s="12"/>
      <c r="D8" s="13">
        <v>7199</v>
      </c>
      <c r="E8" s="11">
        <v>1388</v>
      </c>
      <c r="F8" s="11">
        <v>2097</v>
      </c>
      <c r="G8" s="11">
        <v>10726</v>
      </c>
      <c r="H8" s="11">
        <v>149</v>
      </c>
      <c r="I8" s="11">
        <v>66</v>
      </c>
      <c r="J8" s="11">
        <v>64</v>
      </c>
      <c r="K8" s="11">
        <v>52299</v>
      </c>
      <c r="L8" s="11">
        <v>45746</v>
      </c>
      <c r="M8" s="14">
        <f t="shared" si="0"/>
        <v>6553</v>
      </c>
      <c r="N8" s="11">
        <v>44801</v>
      </c>
      <c r="O8" s="11">
        <v>40591</v>
      </c>
      <c r="P8" s="15">
        <f t="shared" si="1"/>
        <v>4210</v>
      </c>
      <c r="Q8" s="16">
        <f t="shared" si="2"/>
        <v>139360</v>
      </c>
      <c r="R8" s="17">
        <f t="shared" si="3"/>
        <v>128597</v>
      </c>
      <c r="S8" s="17">
        <f t="shared" si="4"/>
        <v>97164</v>
      </c>
      <c r="T8" s="18">
        <f t="shared" si="5"/>
        <v>99.934131983038981</v>
      </c>
      <c r="U8" s="19">
        <f t="shared" si="6"/>
        <v>99.954075774971301</v>
      </c>
      <c r="V8" s="131"/>
      <c r="W8" s="131"/>
    </row>
    <row r="9" spans="1:23" ht="23.25" customHeight="1" x14ac:dyDescent="0.45">
      <c r="A9" s="22" t="s">
        <v>27</v>
      </c>
      <c r="B9" s="11">
        <v>3821</v>
      </c>
      <c r="C9" s="12"/>
      <c r="D9" s="13">
        <v>1190</v>
      </c>
      <c r="E9" s="11">
        <v>254</v>
      </c>
      <c r="F9" s="11">
        <v>467</v>
      </c>
      <c r="G9" s="11">
        <v>2838</v>
      </c>
      <c r="H9" s="11">
        <v>57</v>
      </c>
      <c r="I9" s="11">
        <v>4</v>
      </c>
      <c r="J9" s="11">
        <v>9</v>
      </c>
      <c r="K9" s="11">
        <v>15454</v>
      </c>
      <c r="L9" s="11">
        <v>11126</v>
      </c>
      <c r="M9" s="14">
        <f t="shared" si="0"/>
        <v>4328</v>
      </c>
      <c r="N9" s="11">
        <v>11445</v>
      </c>
      <c r="O9" s="11">
        <v>9266</v>
      </c>
      <c r="P9" s="15">
        <f t="shared" si="1"/>
        <v>2179</v>
      </c>
      <c r="Q9" s="16">
        <f t="shared" si="2"/>
        <v>35539</v>
      </c>
      <c r="R9" s="17">
        <f t="shared" si="3"/>
        <v>29032</v>
      </c>
      <c r="S9" s="17">
        <f t="shared" si="4"/>
        <v>26908</v>
      </c>
      <c r="T9" s="18">
        <f t="shared" si="5"/>
        <v>99.966552698082353</v>
      </c>
      <c r="U9" s="19">
        <f t="shared" si="6"/>
        <v>99.974675708376708</v>
      </c>
      <c r="V9" s="131"/>
      <c r="W9" s="131"/>
    </row>
    <row r="10" spans="1:23" ht="23.25" customHeight="1" x14ac:dyDescent="0.45">
      <c r="A10" s="22" t="s">
        <v>28</v>
      </c>
      <c r="B10" s="11">
        <v>12470</v>
      </c>
      <c r="C10" s="12"/>
      <c r="D10" s="13">
        <v>4037</v>
      </c>
      <c r="E10" s="11">
        <v>677</v>
      </c>
      <c r="F10" s="11">
        <v>450</v>
      </c>
      <c r="G10" s="11">
        <v>3754</v>
      </c>
      <c r="H10" s="11">
        <v>52</v>
      </c>
      <c r="I10" s="11">
        <v>29</v>
      </c>
      <c r="J10" s="11">
        <v>35</v>
      </c>
      <c r="K10" s="11">
        <v>24879</v>
      </c>
      <c r="L10" s="11">
        <v>19616</v>
      </c>
      <c r="M10" s="14">
        <f t="shared" si="0"/>
        <v>5263</v>
      </c>
      <c r="N10" s="11">
        <v>28430</v>
      </c>
      <c r="O10" s="11">
        <v>23499</v>
      </c>
      <c r="P10" s="15">
        <f t="shared" si="1"/>
        <v>4931</v>
      </c>
      <c r="Q10" s="16">
        <f t="shared" si="2"/>
        <v>74813</v>
      </c>
      <c r="R10" s="17">
        <f t="shared" si="3"/>
        <v>64619</v>
      </c>
      <c r="S10" s="17">
        <f t="shared" si="4"/>
        <v>53344</v>
      </c>
      <c r="T10" s="18">
        <f t="shared" si="5"/>
        <v>99.934388122375523</v>
      </c>
      <c r="U10" s="19">
        <f t="shared" si="6"/>
        <v>99.953216686939442</v>
      </c>
      <c r="V10" s="131"/>
      <c r="W10" s="131"/>
    </row>
    <row r="11" spans="1:23" ht="23.25" customHeight="1" x14ac:dyDescent="0.45">
      <c r="A11" s="22" t="s">
        <v>29</v>
      </c>
      <c r="B11" s="11">
        <v>8739</v>
      </c>
      <c r="C11" s="12"/>
      <c r="D11" s="13">
        <v>1156</v>
      </c>
      <c r="E11" s="11">
        <v>438</v>
      </c>
      <c r="F11" s="11">
        <v>492</v>
      </c>
      <c r="G11" s="11">
        <v>5511</v>
      </c>
      <c r="H11" s="11">
        <v>33</v>
      </c>
      <c r="I11" s="11">
        <v>51</v>
      </c>
      <c r="J11" s="11">
        <v>35</v>
      </c>
      <c r="K11" s="11">
        <v>21200</v>
      </c>
      <c r="L11" s="11">
        <v>12332</v>
      </c>
      <c r="M11" s="14">
        <f t="shared" si="0"/>
        <v>8868</v>
      </c>
      <c r="N11" s="11">
        <v>20708</v>
      </c>
      <c r="O11" s="11">
        <v>13400</v>
      </c>
      <c r="P11" s="15">
        <f t="shared" si="1"/>
        <v>7308</v>
      </c>
      <c r="Q11" s="16">
        <f t="shared" si="2"/>
        <v>58363</v>
      </c>
      <c r="R11" s="17">
        <f t="shared" si="3"/>
        <v>42187</v>
      </c>
      <c r="S11" s="17">
        <f t="shared" si="4"/>
        <v>41943</v>
      </c>
      <c r="T11" s="18">
        <f t="shared" si="5"/>
        <v>99.916553417733596</v>
      </c>
      <c r="U11" s="19">
        <f t="shared" si="6"/>
        <v>99.940030498774917</v>
      </c>
      <c r="V11" s="131"/>
      <c r="W11" s="131"/>
    </row>
    <row r="12" spans="1:23" ht="23.25" customHeight="1" x14ac:dyDescent="0.45">
      <c r="A12" s="22" t="s">
        <v>30</v>
      </c>
      <c r="B12" s="11">
        <v>2920</v>
      </c>
      <c r="C12" s="12"/>
      <c r="D12" s="13">
        <v>945</v>
      </c>
      <c r="E12" s="11">
        <v>117</v>
      </c>
      <c r="F12" s="11">
        <v>191</v>
      </c>
      <c r="G12" s="11">
        <v>1798</v>
      </c>
      <c r="H12" s="11">
        <v>10</v>
      </c>
      <c r="I12" s="11">
        <v>64</v>
      </c>
      <c r="J12" s="11">
        <v>4</v>
      </c>
      <c r="K12" s="11">
        <v>10458</v>
      </c>
      <c r="L12" s="11">
        <v>9006</v>
      </c>
      <c r="M12" s="14">
        <f t="shared" si="0"/>
        <v>1452</v>
      </c>
      <c r="N12" s="11">
        <v>8365</v>
      </c>
      <c r="O12" s="11">
        <v>7552</v>
      </c>
      <c r="P12" s="15">
        <f t="shared" si="1"/>
        <v>813</v>
      </c>
      <c r="Q12" s="16">
        <f t="shared" si="2"/>
        <v>24872</v>
      </c>
      <c r="R12" s="17">
        <f t="shared" si="3"/>
        <v>22607</v>
      </c>
      <c r="S12" s="17">
        <f t="shared" si="4"/>
        <v>18827</v>
      </c>
      <c r="T12" s="18">
        <f t="shared" si="5"/>
        <v>99.978753917246507</v>
      </c>
      <c r="U12" s="19">
        <f t="shared" si="6"/>
        <v>99.983917658411073</v>
      </c>
      <c r="V12" s="131"/>
      <c r="W12" s="131"/>
    </row>
    <row r="13" spans="1:23" ht="23.25" customHeight="1" x14ac:dyDescent="0.45">
      <c r="A13" s="22" t="s">
        <v>31</v>
      </c>
      <c r="B13" s="11">
        <v>8452</v>
      </c>
      <c r="C13" s="12"/>
      <c r="D13" s="13">
        <v>1021</v>
      </c>
      <c r="E13" s="11">
        <v>298</v>
      </c>
      <c r="F13" s="11">
        <v>858</v>
      </c>
      <c r="G13" s="11">
        <v>3023</v>
      </c>
      <c r="H13" s="11">
        <v>26</v>
      </c>
      <c r="I13" s="11">
        <v>34</v>
      </c>
      <c r="J13" s="11">
        <v>27</v>
      </c>
      <c r="K13" s="11">
        <v>14066</v>
      </c>
      <c r="L13" s="11">
        <v>9998</v>
      </c>
      <c r="M13" s="14">
        <f t="shared" si="0"/>
        <v>4068</v>
      </c>
      <c r="N13" s="11">
        <v>14560</v>
      </c>
      <c r="O13" s="11">
        <v>10837</v>
      </c>
      <c r="P13" s="15">
        <f t="shared" si="1"/>
        <v>3723</v>
      </c>
      <c r="Q13" s="16">
        <f t="shared" si="2"/>
        <v>42365</v>
      </c>
      <c r="R13" s="17">
        <f t="shared" si="3"/>
        <v>34574</v>
      </c>
      <c r="S13" s="17">
        <f t="shared" si="4"/>
        <v>28653</v>
      </c>
      <c r="T13" s="18">
        <f t="shared" si="5"/>
        <v>99.905769029421009</v>
      </c>
      <c r="U13" s="19">
        <f t="shared" si="6"/>
        <v>99.936268145875133</v>
      </c>
      <c r="V13" s="131"/>
      <c r="W13" s="131"/>
    </row>
    <row r="14" spans="1:23" s="27" customFormat="1" ht="23.25" customHeight="1" x14ac:dyDescent="0.45">
      <c r="A14" s="23" t="s">
        <v>32</v>
      </c>
      <c r="B14" s="24">
        <f>SUM(B5:B13)</f>
        <v>125782</v>
      </c>
      <c r="C14" s="24">
        <f>298009-B14</f>
        <v>172227</v>
      </c>
      <c r="D14" s="24">
        <f t="shared" ref="D14:S14" si="7">SUM(D5:D13)</f>
        <v>35322</v>
      </c>
      <c r="E14" s="24">
        <f t="shared" si="7"/>
        <v>7154</v>
      </c>
      <c r="F14" s="24">
        <f t="shared" si="7"/>
        <v>10046</v>
      </c>
      <c r="G14" s="24">
        <f t="shared" si="7"/>
        <v>61152</v>
      </c>
      <c r="H14" s="24">
        <f t="shared" si="7"/>
        <v>842</v>
      </c>
      <c r="I14" s="24">
        <f t="shared" si="7"/>
        <v>588</v>
      </c>
      <c r="J14" s="24">
        <f t="shared" si="7"/>
        <v>530</v>
      </c>
      <c r="K14" s="24">
        <f t="shared" si="7"/>
        <v>273432</v>
      </c>
      <c r="L14" s="24">
        <f t="shared" si="7"/>
        <v>207078</v>
      </c>
      <c r="M14" s="24">
        <f t="shared" si="7"/>
        <v>66354</v>
      </c>
      <c r="N14" s="24">
        <f t="shared" si="7"/>
        <v>245495</v>
      </c>
      <c r="O14" s="24">
        <f t="shared" si="7"/>
        <v>195895</v>
      </c>
      <c r="P14" s="24">
        <f t="shared" si="7"/>
        <v>49600</v>
      </c>
      <c r="Q14" s="24">
        <f t="shared" si="7"/>
        <v>760343</v>
      </c>
      <c r="R14" s="24">
        <f t="shared" si="7"/>
        <v>644389</v>
      </c>
      <c r="S14" s="24">
        <f t="shared" si="7"/>
        <v>519457</v>
      </c>
      <c r="T14" s="25">
        <f t="shared" si="5"/>
        <v>99.897970380608982</v>
      </c>
      <c r="U14" s="26">
        <f>(Q14-J14)/Q14*100</f>
        <v>99.930294617034676</v>
      </c>
    </row>
    <row r="15" spans="1:23" s="27" customFormat="1" ht="23.25" customHeight="1" x14ac:dyDescent="0.4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  <c r="U15" s="31"/>
    </row>
    <row r="16" spans="1:23" s="33" customFormat="1" ht="20.25" customHeight="1" x14ac:dyDescent="0.4">
      <c r="A16" s="32" t="s">
        <v>33</v>
      </c>
      <c r="F16" s="34" t="s">
        <v>34</v>
      </c>
      <c r="G16" s="35" t="s">
        <v>35</v>
      </c>
      <c r="N16" s="36"/>
      <c r="Q16" s="37"/>
      <c r="R16" s="37"/>
      <c r="S16" s="37"/>
      <c r="T16" s="38"/>
      <c r="U16" s="38"/>
    </row>
    <row r="17" spans="1:21" s="33" customFormat="1" ht="18" customHeight="1" x14ac:dyDescent="0.4">
      <c r="A17" s="32" t="s">
        <v>36</v>
      </c>
      <c r="F17" s="34" t="s">
        <v>34</v>
      </c>
      <c r="G17" s="35" t="s">
        <v>37</v>
      </c>
      <c r="N17" s="36"/>
      <c r="T17" s="38"/>
      <c r="U17" s="38"/>
    </row>
    <row r="18" spans="1:21" s="33" customFormat="1" ht="18" customHeight="1" x14ac:dyDescent="0.4">
      <c r="A18" s="32" t="s">
        <v>38</v>
      </c>
      <c r="B18" s="32"/>
      <c r="C18" s="32"/>
      <c r="F18" s="39" t="s">
        <v>34</v>
      </c>
      <c r="G18" s="40" t="s">
        <v>39</v>
      </c>
      <c r="N18" s="36"/>
      <c r="T18" s="38"/>
      <c r="U18" s="38"/>
    </row>
    <row r="19" spans="1:21" s="43" customFormat="1" ht="18" customHeight="1" x14ac:dyDescent="0.4">
      <c r="A19" s="33" t="s">
        <v>40</v>
      </c>
      <c r="B19" s="41"/>
      <c r="C19" s="41"/>
      <c r="D19" s="40"/>
      <c r="E19" s="40"/>
      <c r="F19" s="33"/>
      <c r="G19" s="40" t="s">
        <v>41</v>
      </c>
      <c r="H19" s="33"/>
      <c r="I19" s="33"/>
      <c r="J19" s="33"/>
      <c r="K19" s="33"/>
      <c r="L19" s="33"/>
      <c r="M19" s="33"/>
      <c r="N19" s="36"/>
      <c r="O19" s="33"/>
      <c r="P19" s="33"/>
      <c r="Q19" s="33"/>
      <c r="R19" s="33"/>
      <c r="S19" s="33"/>
      <c r="T19" s="38"/>
      <c r="U19" s="42"/>
    </row>
    <row r="20" spans="1:21" s="43" customFormat="1" ht="18" customHeight="1" x14ac:dyDescent="0.4">
      <c r="A20" s="40" t="s">
        <v>42</v>
      </c>
      <c r="B20" s="41"/>
      <c r="C20" s="41"/>
      <c r="D20" s="40"/>
      <c r="E20" s="40"/>
      <c r="F20" s="33"/>
      <c r="G20" s="40" t="s">
        <v>43</v>
      </c>
      <c r="H20" s="33"/>
      <c r="I20" s="33"/>
      <c r="J20" s="33"/>
      <c r="K20" s="33"/>
      <c r="L20" s="33"/>
      <c r="M20" s="33"/>
      <c r="N20" s="36"/>
      <c r="O20" s="33"/>
      <c r="P20" s="33"/>
      <c r="Q20" s="33"/>
      <c r="R20" s="33"/>
      <c r="S20" s="33"/>
      <c r="T20" s="38"/>
      <c r="U20" s="42"/>
    </row>
    <row r="21" spans="1:21" s="43" customFormat="1" ht="18" customHeight="1" x14ac:dyDescent="0.4">
      <c r="A21" s="33"/>
      <c r="B21" s="41"/>
      <c r="C21" s="41"/>
      <c r="D21" s="33"/>
      <c r="E21" s="33"/>
      <c r="F21" s="33"/>
      <c r="G21" s="40" t="s">
        <v>44</v>
      </c>
      <c r="H21" s="33"/>
      <c r="I21" s="33"/>
      <c r="J21" s="33"/>
      <c r="K21" s="33"/>
      <c r="L21" s="33"/>
      <c r="M21" s="33"/>
      <c r="N21" s="36"/>
      <c r="O21" s="33"/>
      <c r="P21" s="33"/>
      <c r="Q21" s="33"/>
      <c r="R21" s="33"/>
      <c r="S21" s="33"/>
      <c r="T21" s="38"/>
      <c r="U21" s="42"/>
    </row>
    <row r="22" spans="1:21" s="43" customFormat="1" ht="18" customHeight="1" x14ac:dyDescent="0.4">
      <c r="A22" s="44" t="s">
        <v>45</v>
      </c>
      <c r="G22" s="143" t="s">
        <v>46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42"/>
      <c r="U22" s="42"/>
    </row>
    <row r="23" spans="1:21" s="43" customFormat="1" ht="18" customHeight="1" x14ac:dyDescent="0.4">
      <c r="B23" s="41"/>
      <c r="C23" s="41"/>
      <c r="D23" s="45"/>
      <c r="E23" s="45"/>
      <c r="G23" s="43" t="s">
        <v>47</v>
      </c>
      <c r="N23" s="46"/>
      <c r="T23" s="42"/>
      <c r="U23" s="42"/>
    </row>
    <row r="24" spans="1:21" s="43" customFormat="1" ht="21" customHeight="1" x14ac:dyDescent="0.5">
      <c r="A24" s="47"/>
      <c r="B24" s="47"/>
      <c r="C24" s="47"/>
      <c r="D24" s="48"/>
      <c r="E24" s="48"/>
      <c r="F24" s="47"/>
      <c r="G24" s="47"/>
      <c r="H24" s="47"/>
      <c r="I24" s="47"/>
      <c r="J24" s="47"/>
      <c r="K24" s="47"/>
      <c r="L24" s="47"/>
      <c r="M24" s="47"/>
      <c r="N24" s="49"/>
      <c r="O24" s="47"/>
      <c r="P24" s="47"/>
      <c r="Q24" s="47"/>
      <c r="R24" s="47"/>
      <c r="S24" s="47"/>
      <c r="T24" s="50"/>
      <c r="U24" s="50"/>
    </row>
  </sheetData>
  <mergeCells count="22">
    <mergeCell ref="G22:S22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1:U1"/>
    <mergeCell ref="A2:A3"/>
    <mergeCell ref="B2:C2"/>
    <mergeCell ref="D2:D3"/>
    <mergeCell ref="E2:E3"/>
    <mergeCell ref="F2:F3"/>
    <mergeCell ref="G2:G3"/>
    <mergeCell ref="H2:H3"/>
    <mergeCell ref="I2:I3"/>
    <mergeCell ref="J2:J3"/>
    <mergeCell ref="T2:T3"/>
    <mergeCell ref="U2:U3"/>
  </mergeCells>
  <pageMargins left="0.28125" right="1.0416666666666666E-2" top="0.37" bottom="0.15" header="0.17" footer="0.15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1"/>
  <sheetViews>
    <sheetView zoomScale="90" zoomScaleNormal="90" workbookViewId="0">
      <pane xSplit="2" ySplit="2" topLeftCell="C150" activePane="bottomRight" state="frozen"/>
      <selection pane="topRight" activeCell="C1" sqref="C1"/>
      <selection pane="bottomLeft" activeCell="A3" sqref="A3"/>
      <selection pane="bottomRight" activeCell="J148" sqref="J148"/>
    </sheetView>
  </sheetViews>
  <sheetFormatPr defaultRowHeight="21" customHeight="1" x14ac:dyDescent="0.45"/>
  <cols>
    <col min="1" max="1" width="5.42578125" style="127" customWidth="1"/>
    <col min="2" max="2" width="22.7109375" style="128" customWidth="1"/>
    <col min="3" max="3" width="6.7109375" style="1" customWidth="1"/>
    <col min="4" max="4" width="6.7109375" style="51" customWidth="1"/>
    <col min="5" max="5" width="7.28515625" style="1" customWidth="1"/>
    <col min="6" max="6" width="8" style="1" customWidth="1"/>
    <col min="7" max="7" width="7.42578125" style="1" customWidth="1"/>
    <col min="8" max="8" width="5.85546875" style="1" customWidth="1"/>
    <col min="9" max="9" width="7" style="1" customWidth="1"/>
    <col min="10" max="10" width="6.5703125" style="1" customWidth="1"/>
    <col min="11" max="11" width="7" style="1" customWidth="1"/>
    <col min="12" max="12" width="7" style="129" customWidth="1"/>
    <col min="13" max="13" width="7.28515625" style="129" customWidth="1"/>
    <col min="14" max="14" width="7" style="1" customWidth="1"/>
    <col min="15" max="15" width="6.5703125" style="129" customWidth="1"/>
    <col min="16" max="16" width="6.85546875" style="129" customWidth="1"/>
    <col min="17" max="17" width="8.140625" style="1" hidden="1" customWidth="1"/>
    <col min="18" max="19" width="7.28515625" style="1" hidden="1" customWidth="1"/>
    <col min="20" max="21" width="7.5703125" style="53" hidden="1" customWidth="1"/>
    <col min="22" max="16384" width="9.140625" style="1"/>
  </cols>
  <sheetData>
    <row r="1" spans="1:24" ht="36.75" customHeight="1" x14ac:dyDescent="0.45">
      <c r="A1" s="144" t="s">
        <v>317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4" s="61" customFormat="1" ht="124.5" customHeight="1" x14ac:dyDescent="0.4">
      <c r="A2" s="54" t="s">
        <v>48</v>
      </c>
      <c r="B2" s="55" t="s">
        <v>49</v>
      </c>
      <c r="C2" s="56" t="s">
        <v>50</v>
      </c>
      <c r="D2" s="57" t="s">
        <v>51</v>
      </c>
      <c r="E2" s="58" t="s">
        <v>52</v>
      </c>
      <c r="F2" s="58" t="s">
        <v>53</v>
      </c>
      <c r="G2" s="58" t="s">
        <v>54</v>
      </c>
      <c r="H2" s="58" t="s">
        <v>55</v>
      </c>
      <c r="I2" s="58" t="s">
        <v>56</v>
      </c>
      <c r="J2" s="58" t="s">
        <v>57</v>
      </c>
      <c r="K2" s="58" t="s">
        <v>58</v>
      </c>
      <c r="L2" s="58" t="s">
        <v>59</v>
      </c>
      <c r="M2" s="58" t="s">
        <v>60</v>
      </c>
      <c r="N2" s="58" t="s">
        <v>61</v>
      </c>
      <c r="O2" s="58" t="s">
        <v>62</v>
      </c>
      <c r="P2" s="58" t="s">
        <v>63</v>
      </c>
      <c r="Q2" s="58" t="s">
        <v>64</v>
      </c>
      <c r="R2" s="58" t="s">
        <v>65</v>
      </c>
      <c r="S2" s="59" t="s">
        <v>66</v>
      </c>
      <c r="T2" s="60" t="s">
        <v>67</v>
      </c>
      <c r="U2" s="60" t="s">
        <v>68</v>
      </c>
    </row>
    <row r="3" spans="1:24" s="64" customFormat="1" ht="18.75" x14ac:dyDescent="0.45">
      <c r="A3" s="145" t="s">
        <v>69</v>
      </c>
      <c r="B3" s="146"/>
      <c r="C3" s="62" t="s">
        <v>22</v>
      </c>
      <c r="D3" s="62" t="s">
        <v>22</v>
      </c>
      <c r="E3" s="62" t="s">
        <v>22</v>
      </c>
      <c r="F3" s="62" t="s">
        <v>22</v>
      </c>
      <c r="G3" s="62" t="s">
        <v>22</v>
      </c>
      <c r="H3" s="62" t="s">
        <v>22</v>
      </c>
      <c r="I3" s="62" t="s">
        <v>22</v>
      </c>
      <c r="J3" s="62" t="s">
        <v>22</v>
      </c>
      <c r="K3" s="62" t="s">
        <v>22</v>
      </c>
      <c r="L3" s="62" t="s">
        <v>22</v>
      </c>
      <c r="M3" s="62" t="s">
        <v>22</v>
      </c>
      <c r="N3" s="62" t="s">
        <v>22</v>
      </c>
      <c r="O3" s="62" t="s">
        <v>22</v>
      </c>
      <c r="P3" s="62" t="s">
        <v>22</v>
      </c>
      <c r="Q3" s="63" t="s">
        <v>22</v>
      </c>
      <c r="R3" s="63" t="s">
        <v>22</v>
      </c>
      <c r="S3" s="63" t="s">
        <v>22</v>
      </c>
      <c r="T3" s="62" t="s">
        <v>22</v>
      </c>
      <c r="U3" s="62" t="s">
        <v>22</v>
      </c>
      <c r="V3" s="132"/>
      <c r="W3" s="132"/>
      <c r="X3" s="132"/>
    </row>
    <row r="4" spans="1:24" s="64" customFormat="1" ht="21" customHeight="1" x14ac:dyDescent="0.45">
      <c r="A4" s="65" t="s">
        <v>70</v>
      </c>
      <c r="B4" s="66" t="s">
        <v>71</v>
      </c>
      <c r="C4" s="67">
        <v>5038</v>
      </c>
      <c r="D4" s="67">
        <v>1041</v>
      </c>
      <c r="E4" s="67">
        <v>174</v>
      </c>
      <c r="F4" s="67">
        <v>122</v>
      </c>
      <c r="G4" s="67">
        <v>1301</v>
      </c>
      <c r="H4" s="67">
        <v>19</v>
      </c>
      <c r="I4" s="68">
        <v>13</v>
      </c>
      <c r="J4" s="67">
        <v>13</v>
      </c>
      <c r="K4" s="67">
        <v>4953</v>
      </c>
      <c r="L4" s="67">
        <v>3566</v>
      </c>
      <c r="M4" s="69">
        <f t="shared" ref="M4:M23" si="0">K4-L4</f>
        <v>1387</v>
      </c>
      <c r="N4" s="67">
        <v>4739</v>
      </c>
      <c r="O4" s="67">
        <v>3990</v>
      </c>
      <c r="P4" s="70">
        <f t="shared" ref="P4:P29" si="1">N4-O4</f>
        <v>749</v>
      </c>
      <c r="Q4" s="71">
        <f>R4+M4+P4</f>
        <v>17413</v>
      </c>
      <c r="R4" s="72">
        <f>C4+D4+E4+F4+G4+H4+I4+J4+L4+O4</f>
        <v>15277</v>
      </c>
      <c r="S4" s="72">
        <f>J4+K4+N4</f>
        <v>9705</v>
      </c>
      <c r="T4" s="73">
        <f>100*(K4+N4)/(J4+K4+N4)</f>
        <v>99.86604842864503</v>
      </c>
      <c r="U4" s="74">
        <f>(Q4-J4)/Q4*100</f>
        <v>99.925343134439785</v>
      </c>
      <c r="V4" s="133"/>
      <c r="W4" s="134"/>
      <c r="X4" s="134"/>
    </row>
    <row r="5" spans="1:24" s="64" customFormat="1" ht="21" customHeight="1" x14ac:dyDescent="0.45">
      <c r="A5" s="75" t="s">
        <v>72</v>
      </c>
      <c r="B5" s="76" t="s">
        <v>73</v>
      </c>
      <c r="C5" s="77">
        <v>1786</v>
      </c>
      <c r="D5" s="77">
        <v>559</v>
      </c>
      <c r="E5" s="77">
        <v>123</v>
      </c>
      <c r="F5" s="77">
        <v>50</v>
      </c>
      <c r="G5" s="77">
        <v>522</v>
      </c>
      <c r="H5" s="77">
        <v>5</v>
      </c>
      <c r="I5" s="78">
        <v>5</v>
      </c>
      <c r="J5" s="77">
        <v>5</v>
      </c>
      <c r="K5" s="77">
        <v>2962</v>
      </c>
      <c r="L5" s="77">
        <v>2259</v>
      </c>
      <c r="M5" s="79">
        <f t="shared" si="0"/>
        <v>703</v>
      </c>
      <c r="N5" s="77">
        <v>2783</v>
      </c>
      <c r="O5" s="77">
        <v>2390</v>
      </c>
      <c r="P5" s="80">
        <f t="shared" si="1"/>
        <v>393</v>
      </c>
      <c r="Q5" s="81">
        <f t="shared" ref="Q5:Q68" si="2">R5+M5+P5</f>
        <v>8800</v>
      </c>
      <c r="R5" s="82">
        <f t="shared" ref="R5:R68" si="3">C5+D5+E5+F5+G5+H5+I5+J5+L5+O5</f>
        <v>7704</v>
      </c>
      <c r="S5" s="82">
        <f t="shared" ref="S5:S23" si="4">J5+K5+N5</f>
        <v>5750</v>
      </c>
      <c r="T5" s="83">
        <f t="shared" ref="T5:T68" si="5">100*(K5+N5)/(J5+K5+N5)</f>
        <v>99.913043478260875</v>
      </c>
      <c r="U5" s="84">
        <f t="shared" ref="U5:U68" si="6">(Q5-J5)/Q5*100</f>
        <v>99.943181818181813</v>
      </c>
      <c r="V5" s="133"/>
      <c r="W5" s="134"/>
      <c r="X5" s="134"/>
    </row>
    <row r="6" spans="1:24" s="64" customFormat="1" ht="21" customHeight="1" x14ac:dyDescent="0.45">
      <c r="A6" s="75" t="s">
        <v>74</v>
      </c>
      <c r="B6" s="76" t="s">
        <v>75</v>
      </c>
      <c r="C6" s="77">
        <v>1364</v>
      </c>
      <c r="D6" s="77">
        <v>339</v>
      </c>
      <c r="E6" s="77">
        <v>116</v>
      </c>
      <c r="F6" s="77">
        <v>66</v>
      </c>
      <c r="G6" s="77">
        <v>320</v>
      </c>
      <c r="H6" s="77">
        <v>2</v>
      </c>
      <c r="I6" s="78">
        <v>3</v>
      </c>
      <c r="J6" s="77">
        <v>3</v>
      </c>
      <c r="K6" s="77">
        <v>2741</v>
      </c>
      <c r="L6" s="77">
        <v>2336</v>
      </c>
      <c r="M6" s="79">
        <f t="shared" si="0"/>
        <v>405</v>
      </c>
      <c r="N6" s="77">
        <v>2399</v>
      </c>
      <c r="O6" s="77">
        <v>2187</v>
      </c>
      <c r="P6" s="80">
        <f t="shared" si="1"/>
        <v>212</v>
      </c>
      <c r="Q6" s="81">
        <f t="shared" si="2"/>
        <v>7353</v>
      </c>
      <c r="R6" s="82">
        <f t="shared" si="3"/>
        <v>6736</v>
      </c>
      <c r="S6" s="82">
        <f t="shared" si="4"/>
        <v>5143</v>
      </c>
      <c r="T6" s="83">
        <f t="shared" si="5"/>
        <v>99.941668286992027</v>
      </c>
      <c r="U6" s="84">
        <f t="shared" si="6"/>
        <v>99.959200326397394</v>
      </c>
      <c r="V6" s="133"/>
      <c r="W6" s="134"/>
      <c r="X6" s="134"/>
    </row>
    <row r="7" spans="1:24" s="64" customFormat="1" ht="21" customHeight="1" x14ac:dyDescent="0.45">
      <c r="A7" s="75" t="s">
        <v>76</v>
      </c>
      <c r="B7" s="76" t="s">
        <v>77</v>
      </c>
      <c r="C7" s="77">
        <v>2760</v>
      </c>
      <c r="D7" s="77">
        <v>925</v>
      </c>
      <c r="E7" s="77">
        <v>172</v>
      </c>
      <c r="F7" s="77">
        <v>89</v>
      </c>
      <c r="G7" s="77">
        <v>845</v>
      </c>
      <c r="H7" s="77">
        <v>5</v>
      </c>
      <c r="I7" s="78">
        <v>2</v>
      </c>
      <c r="J7" s="77">
        <v>7</v>
      </c>
      <c r="K7" s="77">
        <v>4209</v>
      </c>
      <c r="L7" s="77">
        <v>3236</v>
      </c>
      <c r="M7" s="79">
        <f t="shared" si="0"/>
        <v>973</v>
      </c>
      <c r="N7" s="77">
        <v>4167</v>
      </c>
      <c r="O7" s="77">
        <v>3663</v>
      </c>
      <c r="P7" s="80">
        <f t="shared" si="1"/>
        <v>504</v>
      </c>
      <c r="Q7" s="81">
        <f t="shared" si="2"/>
        <v>13181</v>
      </c>
      <c r="R7" s="82">
        <f t="shared" si="3"/>
        <v>11704</v>
      </c>
      <c r="S7" s="82">
        <f t="shared" si="4"/>
        <v>8383</v>
      </c>
      <c r="T7" s="83">
        <f t="shared" si="5"/>
        <v>99.916497673863773</v>
      </c>
      <c r="U7" s="84">
        <f t="shared" si="6"/>
        <v>99.946893255443442</v>
      </c>
      <c r="V7" s="133"/>
      <c r="W7" s="134"/>
      <c r="X7" s="134"/>
    </row>
    <row r="8" spans="1:24" s="64" customFormat="1" ht="21" customHeight="1" x14ac:dyDescent="0.45">
      <c r="A8" s="75" t="s">
        <v>78</v>
      </c>
      <c r="B8" s="76" t="s">
        <v>79</v>
      </c>
      <c r="C8" s="77">
        <v>2926</v>
      </c>
      <c r="D8" s="77">
        <v>920</v>
      </c>
      <c r="E8" s="77">
        <v>94</v>
      </c>
      <c r="F8" s="77">
        <v>198</v>
      </c>
      <c r="G8" s="77">
        <v>1104</v>
      </c>
      <c r="H8" s="77">
        <v>25</v>
      </c>
      <c r="I8" s="78">
        <v>12</v>
      </c>
      <c r="J8" s="77">
        <v>3</v>
      </c>
      <c r="K8" s="77">
        <v>7460</v>
      </c>
      <c r="L8" s="77">
        <v>6064</v>
      </c>
      <c r="M8" s="79">
        <f t="shared" si="0"/>
        <v>1396</v>
      </c>
      <c r="N8" s="77">
        <v>5863</v>
      </c>
      <c r="O8" s="77">
        <v>5149</v>
      </c>
      <c r="P8" s="80">
        <f t="shared" si="1"/>
        <v>714</v>
      </c>
      <c r="Q8" s="81">
        <f t="shared" si="2"/>
        <v>18605</v>
      </c>
      <c r="R8" s="82">
        <f t="shared" si="3"/>
        <v>16495</v>
      </c>
      <c r="S8" s="82">
        <f t="shared" si="4"/>
        <v>13326</v>
      </c>
      <c r="T8" s="83">
        <f t="shared" si="5"/>
        <v>99.977487618190011</v>
      </c>
      <c r="U8" s="84">
        <f t="shared" si="6"/>
        <v>99.983875302338078</v>
      </c>
      <c r="V8" s="133"/>
      <c r="W8" s="134"/>
      <c r="X8" s="134"/>
    </row>
    <row r="9" spans="1:24" s="64" customFormat="1" ht="21" customHeight="1" x14ac:dyDescent="0.45">
      <c r="A9" s="75" t="s">
        <v>80</v>
      </c>
      <c r="B9" s="76" t="s">
        <v>81</v>
      </c>
      <c r="C9" s="77">
        <v>154</v>
      </c>
      <c r="D9" s="77">
        <v>27</v>
      </c>
      <c r="E9" s="77">
        <v>4</v>
      </c>
      <c r="F9" s="77">
        <v>10</v>
      </c>
      <c r="G9" s="77">
        <v>164</v>
      </c>
      <c r="H9" s="77">
        <v>1</v>
      </c>
      <c r="I9" s="78">
        <v>3</v>
      </c>
      <c r="J9" s="77">
        <v>1</v>
      </c>
      <c r="K9" s="77">
        <v>781</v>
      </c>
      <c r="L9" s="77">
        <v>513</v>
      </c>
      <c r="M9" s="79">
        <f t="shared" si="0"/>
        <v>268</v>
      </c>
      <c r="N9" s="77">
        <v>456</v>
      </c>
      <c r="O9" s="77">
        <v>388</v>
      </c>
      <c r="P9" s="80">
        <f t="shared" si="1"/>
        <v>68</v>
      </c>
      <c r="Q9" s="81">
        <f t="shared" si="2"/>
        <v>1601</v>
      </c>
      <c r="R9" s="82">
        <f t="shared" si="3"/>
        <v>1265</v>
      </c>
      <c r="S9" s="82">
        <f t="shared" si="4"/>
        <v>1238</v>
      </c>
      <c r="T9" s="83">
        <f t="shared" si="5"/>
        <v>99.919224555735056</v>
      </c>
      <c r="U9" s="84">
        <f t="shared" si="6"/>
        <v>99.937539038101193</v>
      </c>
      <c r="V9" s="133"/>
      <c r="W9" s="134"/>
      <c r="X9" s="134"/>
    </row>
    <row r="10" spans="1:24" s="64" customFormat="1" ht="21" customHeight="1" x14ac:dyDescent="0.45">
      <c r="A10" s="75" t="s">
        <v>82</v>
      </c>
      <c r="B10" s="76" t="s">
        <v>83</v>
      </c>
      <c r="C10" s="77">
        <v>531</v>
      </c>
      <c r="D10" s="77">
        <v>102</v>
      </c>
      <c r="E10" s="77">
        <v>21</v>
      </c>
      <c r="F10" s="77">
        <v>53</v>
      </c>
      <c r="G10" s="77">
        <v>164</v>
      </c>
      <c r="H10" s="77">
        <v>2</v>
      </c>
      <c r="I10" s="78">
        <v>1</v>
      </c>
      <c r="J10" s="77">
        <v>0</v>
      </c>
      <c r="K10" s="77">
        <v>1176</v>
      </c>
      <c r="L10" s="77">
        <v>955</v>
      </c>
      <c r="M10" s="79">
        <f t="shared" si="0"/>
        <v>221</v>
      </c>
      <c r="N10" s="77">
        <v>1093</v>
      </c>
      <c r="O10" s="77">
        <v>975</v>
      </c>
      <c r="P10" s="80">
        <f t="shared" si="1"/>
        <v>118</v>
      </c>
      <c r="Q10" s="81">
        <f t="shared" si="2"/>
        <v>3143</v>
      </c>
      <c r="R10" s="82">
        <f t="shared" si="3"/>
        <v>2804</v>
      </c>
      <c r="S10" s="82">
        <f t="shared" si="4"/>
        <v>2269</v>
      </c>
      <c r="T10" s="83">
        <f t="shared" si="5"/>
        <v>100</v>
      </c>
      <c r="U10" s="84">
        <f t="shared" si="6"/>
        <v>100</v>
      </c>
      <c r="V10" s="133"/>
      <c r="W10" s="134"/>
      <c r="X10" s="134"/>
    </row>
    <row r="11" spans="1:24" ht="21" customHeight="1" x14ac:dyDescent="0.45">
      <c r="A11" s="75" t="s">
        <v>84</v>
      </c>
      <c r="B11" s="76" t="s">
        <v>85</v>
      </c>
      <c r="C11" s="77">
        <v>1496</v>
      </c>
      <c r="D11" s="77">
        <v>279</v>
      </c>
      <c r="E11" s="77">
        <v>91</v>
      </c>
      <c r="F11" s="77">
        <v>58</v>
      </c>
      <c r="G11" s="77">
        <v>491</v>
      </c>
      <c r="H11" s="77">
        <v>6</v>
      </c>
      <c r="I11" s="78">
        <v>4</v>
      </c>
      <c r="J11" s="77">
        <v>3</v>
      </c>
      <c r="K11" s="77">
        <v>3814</v>
      </c>
      <c r="L11" s="77">
        <v>3217</v>
      </c>
      <c r="M11" s="79">
        <f t="shared" si="0"/>
        <v>597</v>
      </c>
      <c r="N11" s="77">
        <v>3395</v>
      </c>
      <c r="O11" s="77">
        <v>3064</v>
      </c>
      <c r="P11" s="80">
        <f t="shared" si="1"/>
        <v>331</v>
      </c>
      <c r="Q11" s="81">
        <f t="shared" si="2"/>
        <v>9637</v>
      </c>
      <c r="R11" s="82">
        <f t="shared" si="3"/>
        <v>8709</v>
      </c>
      <c r="S11" s="82">
        <f t="shared" si="4"/>
        <v>7212</v>
      </c>
      <c r="T11" s="83">
        <f t="shared" si="5"/>
        <v>99.958402662229616</v>
      </c>
      <c r="U11" s="84">
        <f t="shared" si="6"/>
        <v>99.968869980284325</v>
      </c>
      <c r="V11" s="133"/>
      <c r="W11" s="134"/>
      <c r="X11" s="134"/>
    </row>
    <row r="12" spans="1:24" ht="21" customHeight="1" x14ac:dyDescent="0.45">
      <c r="A12" s="75" t="s">
        <v>86</v>
      </c>
      <c r="B12" s="76" t="s">
        <v>87</v>
      </c>
      <c r="C12" s="77">
        <v>531</v>
      </c>
      <c r="D12" s="77">
        <v>256</v>
      </c>
      <c r="E12" s="77">
        <v>43</v>
      </c>
      <c r="F12" s="77">
        <v>13</v>
      </c>
      <c r="G12" s="77">
        <v>101</v>
      </c>
      <c r="H12" s="77">
        <v>0</v>
      </c>
      <c r="I12" s="78">
        <v>1</v>
      </c>
      <c r="J12" s="77">
        <v>4</v>
      </c>
      <c r="K12" s="77">
        <v>772</v>
      </c>
      <c r="L12" s="77">
        <v>629</v>
      </c>
      <c r="M12" s="79">
        <f t="shared" si="0"/>
        <v>143</v>
      </c>
      <c r="N12" s="77">
        <v>997</v>
      </c>
      <c r="O12" s="77">
        <v>855</v>
      </c>
      <c r="P12" s="80">
        <f t="shared" si="1"/>
        <v>142</v>
      </c>
      <c r="Q12" s="81">
        <f t="shared" si="2"/>
        <v>2718</v>
      </c>
      <c r="R12" s="82">
        <f t="shared" si="3"/>
        <v>2433</v>
      </c>
      <c r="S12" s="82">
        <f t="shared" si="4"/>
        <v>1773</v>
      </c>
      <c r="T12" s="83">
        <f t="shared" si="5"/>
        <v>99.774393683023121</v>
      </c>
      <c r="U12" s="84">
        <f t="shared" si="6"/>
        <v>99.852832965415743</v>
      </c>
      <c r="V12" s="133"/>
      <c r="W12" s="134"/>
      <c r="X12" s="134"/>
    </row>
    <row r="13" spans="1:24" ht="21" customHeight="1" x14ac:dyDescent="0.45">
      <c r="A13" s="75" t="s">
        <v>88</v>
      </c>
      <c r="B13" s="76" t="s">
        <v>89</v>
      </c>
      <c r="C13" s="77">
        <v>945</v>
      </c>
      <c r="D13" s="77">
        <v>343</v>
      </c>
      <c r="E13" s="77">
        <v>32</v>
      </c>
      <c r="F13" s="77">
        <v>17</v>
      </c>
      <c r="G13" s="77">
        <v>210</v>
      </c>
      <c r="H13" s="77">
        <v>1</v>
      </c>
      <c r="I13" s="78">
        <v>0</v>
      </c>
      <c r="J13" s="77">
        <v>1</v>
      </c>
      <c r="K13" s="77">
        <v>1615</v>
      </c>
      <c r="L13" s="77">
        <v>1350</v>
      </c>
      <c r="M13" s="79">
        <f t="shared" si="0"/>
        <v>265</v>
      </c>
      <c r="N13" s="77">
        <v>1628</v>
      </c>
      <c r="O13" s="77">
        <v>1481</v>
      </c>
      <c r="P13" s="80">
        <f t="shared" si="1"/>
        <v>147</v>
      </c>
      <c r="Q13" s="81">
        <f t="shared" si="2"/>
        <v>4792</v>
      </c>
      <c r="R13" s="82">
        <f t="shared" si="3"/>
        <v>4380</v>
      </c>
      <c r="S13" s="82">
        <f t="shared" si="4"/>
        <v>3244</v>
      </c>
      <c r="T13" s="83">
        <f t="shared" si="5"/>
        <v>99.9691738594328</v>
      </c>
      <c r="U13" s="84">
        <f t="shared" si="6"/>
        <v>99.979131886477461</v>
      </c>
      <c r="V13" s="133"/>
      <c r="W13" s="134"/>
      <c r="X13" s="134"/>
    </row>
    <row r="14" spans="1:24" ht="21" customHeight="1" x14ac:dyDescent="0.45">
      <c r="A14" s="75" t="s">
        <v>90</v>
      </c>
      <c r="B14" s="76" t="s">
        <v>91</v>
      </c>
      <c r="C14" s="77">
        <v>798</v>
      </c>
      <c r="D14" s="77">
        <v>384</v>
      </c>
      <c r="E14" s="77">
        <v>49</v>
      </c>
      <c r="F14" s="77">
        <v>109</v>
      </c>
      <c r="G14" s="77">
        <v>983</v>
      </c>
      <c r="H14" s="77">
        <v>4</v>
      </c>
      <c r="I14" s="78">
        <v>36</v>
      </c>
      <c r="J14" s="77">
        <v>47</v>
      </c>
      <c r="K14" s="77">
        <v>1761</v>
      </c>
      <c r="L14" s="77">
        <v>1337</v>
      </c>
      <c r="M14" s="79">
        <f t="shared" si="0"/>
        <v>424</v>
      </c>
      <c r="N14" s="77">
        <v>2018</v>
      </c>
      <c r="O14" s="77">
        <v>1751</v>
      </c>
      <c r="P14" s="80">
        <f t="shared" si="1"/>
        <v>267</v>
      </c>
      <c r="Q14" s="81">
        <f t="shared" si="2"/>
        <v>6189</v>
      </c>
      <c r="R14" s="82">
        <f t="shared" si="3"/>
        <v>5498</v>
      </c>
      <c r="S14" s="82">
        <f t="shared" si="4"/>
        <v>3826</v>
      </c>
      <c r="T14" s="83">
        <f t="shared" si="5"/>
        <v>98.771562990067963</v>
      </c>
      <c r="U14" s="84">
        <f t="shared" si="6"/>
        <v>99.240588140248832</v>
      </c>
      <c r="V14" s="133"/>
      <c r="W14" s="134"/>
      <c r="X14" s="134"/>
    </row>
    <row r="15" spans="1:24" ht="21" customHeight="1" x14ac:dyDescent="0.45">
      <c r="A15" s="75" t="s">
        <v>92</v>
      </c>
      <c r="B15" s="76" t="s">
        <v>93</v>
      </c>
      <c r="C15" s="77">
        <v>510</v>
      </c>
      <c r="D15" s="77">
        <v>230</v>
      </c>
      <c r="E15" s="77">
        <v>61</v>
      </c>
      <c r="F15" s="77">
        <v>11</v>
      </c>
      <c r="G15" s="77">
        <v>96</v>
      </c>
      <c r="H15" s="77">
        <v>4</v>
      </c>
      <c r="I15" s="78">
        <v>1</v>
      </c>
      <c r="J15" s="77">
        <v>0</v>
      </c>
      <c r="K15" s="77">
        <v>916</v>
      </c>
      <c r="L15" s="77">
        <v>764</v>
      </c>
      <c r="M15" s="79">
        <f t="shared" si="0"/>
        <v>152</v>
      </c>
      <c r="N15" s="77">
        <v>1048</v>
      </c>
      <c r="O15" s="77">
        <v>970</v>
      </c>
      <c r="P15" s="80">
        <f t="shared" si="1"/>
        <v>78</v>
      </c>
      <c r="Q15" s="81">
        <f t="shared" si="2"/>
        <v>2877</v>
      </c>
      <c r="R15" s="82">
        <f t="shared" si="3"/>
        <v>2647</v>
      </c>
      <c r="S15" s="82">
        <f t="shared" si="4"/>
        <v>1964</v>
      </c>
      <c r="T15" s="83">
        <f t="shared" si="5"/>
        <v>100</v>
      </c>
      <c r="U15" s="84">
        <f t="shared" si="6"/>
        <v>100</v>
      </c>
      <c r="V15" s="133"/>
      <c r="W15" s="134"/>
      <c r="X15" s="134"/>
    </row>
    <row r="16" spans="1:24" ht="21" customHeight="1" x14ac:dyDescent="0.45">
      <c r="A16" s="75" t="s">
        <v>94</v>
      </c>
      <c r="B16" s="76" t="s">
        <v>95</v>
      </c>
      <c r="C16" s="77">
        <v>3569</v>
      </c>
      <c r="D16" s="77">
        <v>1101</v>
      </c>
      <c r="E16" s="77">
        <v>244</v>
      </c>
      <c r="F16" s="77">
        <v>163</v>
      </c>
      <c r="G16" s="77">
        <v>1224</v>
      </c>
      <c r="H16" s="77">
        <v>7</v>
      </c>
      <c r="I16" s="78">
        <v>20</v>
      </c>
      <c r="J16" s="77">
        <v>31</v>
      </c>
      <c r="K16" s="77">
        <v>4694</v>
      </c>
      <c r="L16" s="77">
        <v>3172</v>
      </c>
      <c r="M16" s="79">
        <f t="shared" si="0"/>
        <v>1522</v>
      </c>
      <c r="N16" s="77">
        <v>6083</v>
      </c>
      <c r="O16" s="77">
        <v>4165</v>
      </c>
      <c r="P16" s="80">
        <f t="shared" si="1"/>
        <v>1918</v>
      </c>
      <c r="Q16" s="81">
        <f t="shared" si="2"/>
        <v>17136</v>
      </c>
      <c r="R16" s="82">
        <f t="shared" si="3"/>
        <v>13696</v>
      </c>
      <c r="S16" s="82">
        <f t="shared" si="4"/>
        <v>10808</v>
      </c>
      <c r="T16" s="83">
        <f t="shared" si="5"/>
        <v>99.713175425610657</v>
      </c>
      <c r="U16" s="84">
        <f t="shared" si="6"/>
        <v>99.819094304388429</v>
      </c>
      <c r="V16" s="133"/>
      <c r="W16" s="134"/>
      <c r="X16" s="134"/>
    </row>
    <row r="17" spans="1:24" ht="21" customHeight="1" x14ac:dyDescent="0.45">
      <c r="A17" s="75" t="s">
        <v>96</v>
      </c>
      <c r="B17" s="76" t="s">
        <v>97</v>
      </c>
      <c r="C17" s="77">
        <v>797</v>
      </c>
      <c r="D17" s="77">
        <v>148</v>
      </c>
      <c r="E17" s="77">
        <v>55</v>
      </c>
      <c r="F17" s="77">
        <v>39</v>
      </c>
      <c r="G17" s="77">
        <v>239</v>
      </c>
      <c r="H17" s="77">
        <v>15</v>
      </c>
      <c r="I17" s="78">
        <v>1</v>
      </c>
      <c r="J17" s="77">
        <v>2</v>
      </c>
      <c r="K17" s="77">
        <v>1827</v>
      </c>
      <c r="L17" s="77">
        <v>1552</v>
      </c>
      <c r="M17" s="79">
        <f t="shared" si="0"/>
        <v>275</v>
      </c>
      <c r="N17" s="77">
        <v>1531</v>
      </c>
      <c r="O17" s="77">
        <v>1411</v>
      </c>
      <c r="P17" s="80">
        <f t="shared" si="1"/>
        <v>120</v>
      </c>
      <c r="Q17" s="81">
        <f t="shared" si="2"/>
        <v>4654</v>
      </c>
      <c r="R17" s="82">
        <f t="shared" si="3"/>
        <v>4259</v>
      </c>
      <c r="S17" s="82">
        <f t="shared" si="4"/>
        <v>3360</v>
      </c>
      <c r="T17" s="83">
        <f t="shared" si="5"/>
        <v>99.94047619047619</v>
      </c>
      <c r="U17" s="84">
        <f t="shared" si="6"/>
        <v>99.95702621400946</v>
      </c>
      <c r="V17" s="133"/>
      <c r="W17" s="134"/>
      <c r="X17" s="134"/>
    </row>
    <row r="18" spans="1:24" ht="21" customHeight="1" x14ac:dyDescent="0.45">
      <c r="A18" s="75" t="s">
        <v>98</v>
      </c>
      <c r="B18" s="76" t="s">
        <v>99</v>
      </c>
      <c r="C18" s="78">
        <v>420</v>
      </c>
      <c r="D18" s="78">
        <v>73</v>
      </c>
      <c r="E18" s="78">
        <v>15</v>
      </c>
      <c r="F18" s="78">
        <v>20</v>
      </c>
      <c r="G18" s="78">
        <v>257</v>
      </c>
      <c r="H18" s="78">
        <v>14</v>
      </c>
      <c r="I18" s="78">
        <v>1</v>
      </c>
      <c r="J18" s="78">
        <v>0</v>
      </c>
      <c r="K18" s="77">
        <v>935</v>
      </c>
      <c r="L18" s="77">
        <v>675</v>
      </c>
      <c r="M18" s="79">
        <f t="shared" si="0"/>
        <v>260</v>
      </c>
      <c r="N18" s="77">
        <v>708</v>
      </c>
      <c r="O18" s="77">
        <v>605</v>
      </c>
      <c r="P18" s="80">
        <f t="shared" si="1"/>
        <v>103</v>
      </c>
      <c r="Q18" s="81">
        <f t="shared" si="2"/>
        <v>2443</v>
      </c>
      <c r="R18" s="82">
        <f t="shared" si="3"/>
        <v>2080</v>
      </c>
      <c r="S18" s="82">
        <f t="shared" si="4"/>
        <v>1643</v>
      </c>
      <c r="T18" s="83">
        <f t="shared" si="5"/>
        <v>100</v>
      </c>
      <c r="U18" s="84">
        <f t="shared" si="6"/>
        <v>100</v>
      </c>
      <c r="V18" s="133"/>
      <c r="W18" s="134"/>
      <c r="X18" s="134"/>
    </row>
    <row r="19" spans="1:24" ht="21" customHeight="1" x14ac:dyDescent="0.45">
      <c r="A19" s="75" t="s">
        <v>100</v>
      </c>
      <c r="B19" s="76" t="s">
        <v>101</v>
      </c>
      <c r="C19" s="77">
        <v>4623</v>
      </c>
      <c r="D19" s="77">
        <v>1368</v>
      </c>
      <c r="E19" s="77">
        <v>318</v>
      </c>
      <c r="F19" s="77">
        <v>276</v>
      </c>
      <c r="G19" s="77">
        <v>1586</v>
      </c>
      <c r="H19" s="77">
        <v>10</v>
      </c>
      <c r="I19" s="78">
        <v>33</v>
      </c>
      <c r="J19" s="77">
        <v>22</v>
      </c>
      <c r="K19" s="78">
        <v>5564</v>
      </c>
      <c r="L19" s="77">
        <v>3770</v>
      </c>
      <c r="M19" s="79">
        <f t="shared" si="0"/>
        <v>1794</v>
      </c>
      <c r="N19" s="78">
        <v>6581</v>
      </c>
      <c r="O19" s="77">
        <v>5257</v>
      </c>
      <c r="P19" s="80">
        <f t="shared" si="1"/>
        <v>1324</v>
      </c>
      <c r="Q19" s="81">
        <f t="shared" si="2"/>
        <v>20381</v>
      </c>
      <c r="R19" s="82">
        <f t="shared" si="3"/>
        <v>17263</v>
      </c>
      <c r="S19" s="82">
        <f t="shared" si="4"/>
        <v>12167</v>
      </c>
      <c r="T19" s="83">
        <f t="shared" si="5"/>
        <v>99.819183036081199</v>
      </c>
      <c r="U19" s="84">
        <f t="shared" si="6"/>
        <v>99.892056326971201</v>
      </c>
      <c r="V19" s="133"/>
      <c r="W19" s="134"/>
      <c r="X19" s="134"/>
    </row>
    <row r="20" spans="1:24" ht="21" customHeight="1" x14ac:dyDescent="0.45">
      <c r="A20" s="75" t="s">
        <v>102</v>
      </c>
      <c r="B20" s="76" t="s">
        <v>103</v>
      </c>
      <c r="C20" s="77">
        <v>1100</v>
      </c>
      <c r="D20" s="77">
        <v>373</v>
      </c>
      <c r="E20" s="77">
        <v>71</v>
      </c>
      <c r="F20" s="77">
        <v>39</v>
      </c>
      <c r="G20" s="77">
        <v>289</v>
      </c>
      <c r="H20" s="77">
        <v>0</v>
      </c>
      <c r="I20" s="78">
        <v>3</v>
      </c>
      <c r="J20" s="77">
        <v>1</v>
      </c>
      <c r="K20" s="78">
        <v>2077</v>
      </c>
      <c r="L20" s="77">
        <v>1412</v>
      </c>
      <c r="M20" s="79">
        <f t="shared" si="0"/>
        <v>665</v>
      </c>
      <c r="N20" s="78">
        <v>2070</v>
      </c>
      <c r="O20" s="77">
        <v>1724</v>
      </c>
      <c r="P20" s="80">
        <f t="shared" si="1"/>
        <v>346</v>
      </c>
      <c r="Q20" s="81">
        <f t="shared" si="2"/>
        <v>6023</v>
      </c>
      <c r="R20" s="82">
        <f t="shared" si="3"/>
        <v>5012</v>
      </c>
      <c r="S20" s="82">
        <f t="shared" si="4"/>
        <v>4148</v>
      </c>
      <c r="T20" s="83">
        <f t="shared" si="5"/>
        <v>99.975891996142721</v>
      </c>
      <c r="U20" s="84">
        <f t="shared" si="6"/>
        <v>99.983396978250042</v>
      </c>
      <c r="V20" s="133"/>
      <c r="W20" s="134"/>
      <c r="X20" s="134"/>
    </row>
    <row r="21" spans="1:24" ht="21" customHeight="1" x14ac:dyDescent="0.45">
      <c r="A21" s="75" t="s">
        <v>104</v>
      </c>
      <c r="B21" s="76" t="s">
        <v>105</v>
      </c>
      <c r="C21" s="77">
        <v>828</v>
      </c>
      <c r="D21" s="77">
        <v>175</v>
      </c>
      <c r="E21" s="77">
        <v>48</v>
      </c>
      <c r="F21" s="77">
        <v>79</v>
      </c>
      <c r="G21" s="77">
        <v>466</v>
      </c>
      <c r="H21" s="77">
        <v>7</v>
      </c>
      <c r="I21" s="78">
        <v>0</v>
      </c>
      <c r="J21" s="77">
        <v>1</v>
      </c>
      <c r="K21" s="78">
        <v>2839</v>
      </c>
      <c r="L21" s="77">
        <v>2123</v>
      </c>
      <c r="M21" s="79">
        <f t="shared" si="0"/>
        <v>716</v>
      </c>
      <c r="N21" s="78">
        <v>2079</v>
      </c>
      <c r="O21" s="77">
        <v>1803</v>
      </c>
      <c r="P21" s="80">
        <f t="shared" si="1"/>
        <v>276</v>
      </c>
      <c r="Q21" s="81">
        <f t="shared" si="2"/>
        <v>6522</v>
      </c>
      <c r="R21" s="82">
        <f t="shared" si="3"/>
        <v>5530</v>
      </c>
      <c r="S21" s="82">
        <f t="shared" si="4"/>
        <v>4919</v>
      </c>
      <c r="T21" s="83">
        <f t="shared" si="5"/>
        <v>99.979670664769259</v>
      </c>
      <c r="U21" s="84">
        <f t="shared" si="6"/>
        <v>99.984667279975469</v>
      </c>
      <c r="V21" s="133"/>
      <c r="W21" s="134"/>
      <c r="X21" s="134"/>
    </row>
    <row r="22" spans="1:24" ht="21" customHeight="1" x14ac:dyDescent="0.45">
      <c r="A22" s="85">
        <v>25054</v>
      </c>
      <c r="B22" s="76" t="s">
        <v>106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8">
        <v>0</v>
      </c>
      <c r="J22" s="77">
        <v>0</v>
      </c>
      <c r="K22" s="78">
        <v>705</v>
      </c>
      <c r="L22" s="77">
        <v>447</v>
      </c>
      <c r="M22" s="79">
        <f t="shared" si="0"/>
        <v>258</v>
      </c>
      <c r="N22" s="78">
        <v>555</v>
      </c>
      <c r="O22" s="77">
        <v>439</v>
      </c>
      <c r="P22" s="80">
        <f t="shared" si="1"/>
        <v>116</v>
      </c>
      <c r="Q22" s="81">
        <f t="shared" si="2"/>
        <v>1260</v>
      </c>
      <c r="R22" s="82">
        <f t="shared" si="3"/>
        <v>886</v>
      </c>
      <c r="S22" s="82">
        <f t="shared" si="4"/>
        <v>1260</v>
      </c>
      <c r="T22" s="83">
        <f t="shared" si="5"/>
        <v>100</v>
      </c>
      <c r="U22" s="84">
        <f t="shared" si="6"/>
        <v>100</v>
      </c>
      <c r="V22" s="133"/>
      <c r="W22" s="134"/>
      <c r="X22" s="134"/>
    </row>
    <row r="23" spans="1:24" ht="21" customHeight="1" x14ac:dyDescent="0.45">
      <c r="A23" s="86">
        <v>10663</v>
      </c>
      <c r="B23" s="76" t="s">
        <v>107</v>
      </c>
      <c r="C23" s="77">
        <v>14900</v>
      </c>
      <c r="D23" s="77">
        <v>5914</v>
      </c>
      <c r="E23" s="77">
        <v>1184</v>
      </c>
      <c r="F23" s="77">
        <v>2673</v>
      </c>
      <c r="G23" s="77">
        <v>12733</v>
      </c>
      <c r="H23" s="77">
        <v>213</v>
      </c>
      <c r="I23" s="78">
        <v>52</v>
      </c>
      <c r="J23" s="77">
        <v>130</v>
      </c>
      <c r="K23" s="78">
        <v>36371</v>
      </c>
      <c r="L23" s="78">
        <v>31278</v>
      </c>
      <c r="M23" s="79">
        <f t="shared" si="0"/>
        <v>5093</v>
      </c>
      <c r="N23" s="78">
        <v>20334</v>
      </c>
      <c r="O23" s="78">
        <v>17734</v>
      </c>
      <c r="P23" s="80">
        <f t="shared" si="1"/>
        <v>2600</v>
      </c>
      <c r="Q23" s="81">
        <f t="shared" si="2"/>
        <v>94504</v>
      </c>
      <c r="R23" s="82">
        <f t="shared" si="3"/>
        <v>86811</v>
      </c>
      <c r="S23" s="82">
        <f t="shared" si="4"/>
        <v>56835</v>
      </c>
      <c r="T23" s="83">
        <f t="shared" si="5"/>
        <v>99.771267704759396</v>
      </c>
      <c r="U23" s="84">
        <f t="shared" si="6"/>
        <v>99.862439685092696</v>
      </c>
      <c r="V23" s="133"/>
      <c r="W23" s="134"/>
      <c r="X23" s="134"/>
    </row>
    <row r="24" spans="1:24" ht="21" customHeight="1" x14ac:dyDescent="0.45">
      <c r="A24" s="75" t="s">
        <v>108</v>
      </c>
      <c r="B24" s="76" t="s">
        <v>109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8">
        <v>0</v>
      </c>
      <c r="J24" s="78">
        <v>0</v>
      </c>
      <c r="K24" s="78">
        <v>773</v>
      </c>
      <c r="L24" s="78">
        <v>702</v>
      </c>
      <c r="M24" s="79">
        <f t="shared" ref="M24:M29" si="7">K24-L24</f>
        <v>71</v>
      </c>
      <c r="N24" s="78">
        <v>592</v>
      </c>
      <c r="O24" s="78">
        <v>546</v>
      </c>
      <c r="P24" s="80">
        <f t="shared" si="1"/>
        <v>46</v>
      </c>
      <c r="Q24" s="81">
        <f t="shared" si="2"/>
        <v>1365</v>
      </c>
      <c r="R24" s="82">
        <f t="shared" ref="R24:R29" si="8">C24+D24+E24+F24+G24+H24+I24+J24+L24+O24</f>
        <v>1248</v>
      </c>
      <c r="S24" s="82">
        <f t="shared" ref="S24:S30" si="9">J24+K24+N24</f>
        <v>1365</v>
      </c>
      <c r="T24" s="83">
        <f t="shared" ref="T24:T29" si="10">100*(K24+N24)/(J24+K24+N24)</f>
        <v>100</v>
      </c>
      <c r="U24" s="84">
        <f t="shared" si="6"/>
        <v>100</v>
      </c>
      <c r="V24" s="133"/>
      <c r="W24" s="134"/>
      <c r="X24" s="134"/>
    </row>
    <row r="25" spans="1:24" ht="21" customHeight="1" x14ac:dyDescent="0.45">
      <c r="A25" s="75" t="s">
        <v>110</v>
      </c>
      <c r="B25" s="76" t="s">
        <v>111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40</v>
      </c>
      <c r="L25" s="78">
        <v>35</v>
      </c>
      <c r="M25" s="79">
        <f t="shared" si="7"/>
        <v>5</v>
      </c>
      <c r="N25" s="78">
        <v>37</v>
      </c>
      <c r="O25" s="78">
        <v>35</v>
      </c>
      <c r="P25" s="80">
        <f t="shared" si="1"/>
        <v>2</v>
      </c>
      <c r="Q25" s="81">
        <f t="shared" si="2"/>
        <v>77</v>
      </c>
      <c r="R25" s="82">
        <f t="shared" si="8"/>
        <v>70</v>
      </c>
      <c r="S25" s="82">
        <f t="shared" si="9"/>
        <v>77</v>
      </c>
      <c r="T25" s="83">
        <f t="shared" si="10"/>
        <v>100</v>
      </c>
      <c r="U25" s="84">
        <f t="shared" si="6"/>
        <v>100</v>
      </c>
      <c r="V25" s="133"/>
      <c r="W25" s="134"/>
      <c r="X25" s="134"/>
    </row>
    <row r="26" spans="1:24" ht="21" customHeight="1" x14ac:dyDescent="0.45">
      <c r="A26" s="75" t="s">
        <v>112</v>
      </c>
      <c r="B26" s="76" t="s">
        <v>113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23</v>
      </c>
      <c r="L26" s="78">
        <v>12</v>
      </c>
      <c r="M26" s="79">
        <f t="shared" si="7"/>
        <v>11</v>
      </c>
      <c r="N26" s="78">
        <v>41</v>
      </c>
      <c r="O26" s="78">
        <v>32</v>
      </c>
      <c r="P26" s="80">
        <f t="shared" si="1"/>
        <v>9</v>
      </c>
      <c r="Q26" s="81">
        <f t="shared" si="2"/>
        <v>64</v>
      </c>
      <c r="R26" s="82">
        <f t="shared" si="8"/>
        <v>44</v>
      </c>
      <c r="S26" s="82">
        <f t="shared" si="9"/>
        <v>64</v>
      </c>
      <c r="T26" s="83">
        <f t="shared" si="10"/>
        <v>100</v>
      </c>
      <c r="U26" s="84">
        <f t="shared" si="6"/>
        <v>100</v>
      </c>
      <c r="V26" s="133"/>
      <c r="W26" s="134"/>
      <c r="X26" s="134"/>
    </row>
    <row r="27" spans="1:24" ht="21" customHeight="1" x14ac:dyDescent="0.45">
      <c r="A27" s="75" t="s">
        <v>114</v>
      </c>
      <c r="B27" s="76" t="s">
        <v>115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17</v>
      </c>
      <c r="L27" s="78">
        <v>15</v>
      </c>
      <c r="M27" s="79">
        <f t="shared" si="7"/>
        <v>2</v>
      </c>
      <c r="N27" s="78">
        <v>29</v>
      </c>
      <c r="O27" s="78">
        <v>27</v>
      </c>
      <c r="P27" s="80">
        <f t="shared" si="1"/>
        <v>2</v>
      </c>
      <c r="Q27" s="81">
        <f t="shared" si="2"/>
        <v>46</v>
      </c>
      <c r="R27" s="82">
        <f t="shared" si="8"/>
        <v>42</v>
      </c>
      <c r="S27" s="82">
        <f t="shared" si="9"/>
        <v>46</v>
      </c>
      <c r="T27" s="83">
        <f t="shared" si="10"/>
        <v>100</v>
      </c>
      <c r="U27" s="84">
        <f t="shared" si="6"/>
        <v>100</v>
      </c>
      <c r="V27" s="133"/>
      <c r="W27" s="134"/>
      <c r="X27" s="134"/>
    </row>
    <row r="28" spans="1:24" ht="21" customHeight="1" x14ac:dyDescent="0.45">
      <c r="A28" s="85">
        <v>21351</v>
      </c>
      <c r="B28" s="76" t="s">
        <v>116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11</v>
      </c>
      <c r="L28" s="78">
        <v>6</v>
      </c>
      <c r="M28" s="79">
        <f t="shared" si="7"/>
        <v>5</v>
      </c>
      <c r="N28" s="78">
        <v>65</v>
      </c>
      <c r="O28" s="78">
        <v>56</v>
      </c>
      <c r="P28" s="80">
        <f t="shared" si="1"/>
        <v>9</v>
      </c>
      <c r="Q28" s="81">
        <f t="shared" si="2"/>
        <v>76</v>
      </c>
      <c r="R28" s="82">
        <f t="shared" si="8"/>
        <v>62</v>
      </c>
      <c r="S28" s="82">
        <f t="shared" si="9"/>
        <v>76</v>
      </c>
      <c r="T28" s="83">
        <f t="shared" si="10"/>
        <v>100</v>
      </c>
      <c r="U28" s="84">
        <f t="shared" si="6"/>
        <v>100</v>
      </c>
      <c r="V28" s="133"/>
      <c r="W28" s="134"/>
      <c r="X28" s="134"/>
    </row>
    <row r="29" spans="1:24" ht="21" customHeight="1" x14ac:dyDescent="0.45">
      <c r="A29" s="87">
        <v>23065</v>
      </c>
      <c r="B29" s="88" t="s">
        <v>117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76</v>
      </c>
      <c r="L29" s="89">
        <v>50</v>
      </c>
      <c r="M29" s="90">
        <f t="shared" si="7"/>
        <v>26</v>
      </c>
      <c r="N29" s="89">
        <v>195</v>
      </c>
      <c r="O29" s="89">
        <v>161</v>
      </c>
      <c r="P29" s="91">
        <f t="shared" si="1"/>
        <v>34</v>
      </c>
      <c r="Q29" s="92">
        <f t="shared" si="2"/>
        <v>271</v>
      </c>
      <c r="R29" s="93">
        <f t="shared" si="8"/>
        <v>211</v>
      </c>
      <c r="S29" s="93">
        <f t="shared" si="9"/>
        <v>271</v>
      </c>
      <c r="T29" s="94">
        <f t="shared" si="10"/>
        <v>100</v>
      </c>
      <c r="U29" s="95">
        <f t="shared" si="6"/>
        <v>100</v>
      </c>
      <c r="V29" s="133"/>
      <c r="W29" s="134"/>
      <c r="X29" s="134"/>
    </row>
    <row r="30" spans="1:24" ht="21" customHeight="1" x14ac:dyDescent="0.45">
      <c r="A30" s="96"/>
      <c r="B30" s="97" t="s">
        <v>32</v>
      </c>
      <c r="C30" s="98">
        <f t="shared" ref="C30:P30" si="11">SUM(C4:C29)</f>
        <v>45076</v>
      </c>
      <c r="D30" s="98">
        <f t="shared" si="11"/>
        <v>14557</v>
      </c>
      <c r="E30" s="98">
        <v>2915</v>
      </c>
      <c r="F30" s="98">
        <f t="shared" si="11"/>
        <v>4085</v>
      </c>
      <c r="G30" s="98">
        <f t="shared" si="11"/>
        <v>23095</v>
      </c>
      <c r="H30" s="98">
        <f>SUM(H4:H29)</f>
        <v>340</v>
      </c>
      <c r="I30" s="98">
        <f t="shared" si="11"/>
        <v>191</v>
      </c>
      <c r="J30" s="98">
        <f t="shared" si="11"/>
        <v>274</v>
      </c>
      <c r="K30" s="98">
        <f>SUM(K4:K29)</f>
        <v>89112</v>
      </c>
      <c r="L30" s="98">
        <f t="shared" si="11"/>
        <v>71475</v>
      </c>
      <c r="M30" s="98">
        <f t="shared" si="11"/>
        <v>17637</v>
      </c>
      <c r="N30" s="98">
        <f t="shared" si="11"/>
        <v>71486</v>
      </c>
      <c r="O30" s="98">
        <f t="shared" si="11"/>
        <v>60858</v>
      </c>
      <c r="P30" s="98">
        <f t="shared" si="11"/>
        <v>10628</v>
      </c>
      <c r="Q30" s="99">
        <f t="shared" si="2"/>
        <v>251131</v>
      </c>
      <c r="R30" s="100">
        <f t="shared" si="3"/>
        <v>222866</v>
      </c>
      <c r="S30" s="100">
        <f t="shared" si="9"/>
        <v>160872</v>
      </c>
      <c r="T30" s="101">
        <f t="shared" si="5"/>
        <v>99.829678253518324</v>
      </c>
      <c r="U30" s="102">
        <f t="shared" si="6"/>
        <v>99.890893597365519</v>
      </c>
    </row>
    <row r="31" spans="1:24" ht="21" customHeight="1" x14ac:dyDescent="0.45">
      <c r="A31" s="103"/>
      <c r="B31" s="104" t="s">
        <v>118</v>
      </c>
      <c r="C31" s="105" t="s">
        <v>22</v>
      </c>
      <c r="D31" s="105" t="s">
        <v>22</v>
      </c>
      <c r="E31" s="105" t="s">
        <v>22</v>
      </c>
      <c r="F31" s="105" t="s">
        <v>22</v>
      </c>
      <c r="G31" s="105" t="s">
        <v>22</v>
      </c>
      <c r="H31" s="105" t="s">
        <v>22</v>
      </c>
      <c r="I31" s="105" t="s">
        <v>22</v>
      </c>
      <c r="J31" s="105" t="s">
        <v>22</v>
      </c>
      <c r="K31" s="105" t="s">
        <v>22</v>
      </c>
      <c r="L31" s="105" t="s">
        <v>22</v>
      </c>
      <c r="M31" s="105" t="s">
        <v>22</v>
      </c>
      <c r="N31" s="105" t="s">
        <v>22</v>
      </c>
      <c r="O31" s="105" t="s">
        <v>22</v>
      </c>
      <c r="P31" s="105" t="s">
        <v>22</v>
      </c>
      <c r="Q31" s="106" t="s">
        <v>22</v>
      </c>
      <c r="R31" s="106" t="s">
        <v>22</v>
      </c>
      <c r="S31" s="106" t="s">
        <v>22</v>
      </c>
      <c r="T31" s="105" t="s">
        <v>22</v>
      </c>
      <c r="U31" s="105" t="s">
        <v>22</v>
      </c>
      <c r="V31" s="132"/>
      <c r="W31" s="132"/>
      <c r="X31" s="132"/>
    </row>
    <row r="32" spans="1:24" ht="21" customHeight="1" x14ac:dyDescent="0.45">
      <c r="A32" s="107" t="s">
        <v>119</v>
      </c>
      <c r="B32" s="66" t="s">
        <v>120</v>
      </c>
      <c r="C32" s="67">
        <v>3832</v>
      </c>
      <c r="D32" s="68">
        <v>683</v>
      </c>
      <c r="E32" s="68">
        <v>109</v>
      </c>
      <c r="F32" s="68">
        <v>207</v>
      </c>
      <c r="G32" s="68">
        <v>1792</v>
      </c>
      <c r="H32" s="68">
        <v>15</v>
      </c>
      <c r="I32" s="68">
        <v>63</v>
      </c>
      <c r="J32" s="68">
        <v>18</v>
      </c>
      <c r="K32" s="68">
        <v>1522</v>
      </c>
      <c r="L32" s="68">
        <v>909</v>
      </c>
      <c r="M32" s="69">
        <f t="shared" ref="M32:M42" si="12">K32-L32</f>
        <v>613</v>
      </c>
      <c r="N32" s="68">
        <v>1618</v>
      </c>
      <c r="O32" s="68">
        <v>879</v>
      </c>
      <c r="P32" s="70">
        <f t="shared" ref="P32:P42" si="13">N32-O32</f>
        <v>739</v>
      </c>
      <c r="Q32" s="81">
        <f t="shared" si="2"/>
        <v>9859</v>
      </c>
      <c r="R32" s="82">
        <f t="shared" si="3"/>
        <v>8507</v>
      </c>
      <c r="S32" s="82">
        <f t="shared" ref="S32:S95" si="14">J32+K32+N32</f>
        <v>3158</v>
      </c>
      <c r="T32" s="83">
        <f t="shared" si="5"/>
        <v>99.430018999366695</v>
      </c>
      <c r="U32" s="84">
        <f t="shared" si="6"/>
        <v>99.817425702403895</v>
      </c>
      <c r="V32" s="133"/>
      <c r="W32" s="134"/>
      <c r="X32" s="134"/>
    </row>
    <row r="33" spans="1:24" ht="21" customHeight="1" x14ac:dyDescent="0.45">
      <c r="A33" s="108">
        <v>10827</v>
      </c>
      <c r="B33" s="109" t="s">
        <v>121</v>
      </c>
      <c r="C33" s="77">
        <v>43</v>
      </c>
      <c r="D33" s="78">
        <v>4</v>
      </c>
      <c r="E33" s="78">
        <v>0</v>
      </c>
      <c r="F33" s="78">
        <v>11</v>
      </c>
      <c r="G33" s="78">
        <v>619</v>
      </c>
      <c r="H33" s="78">
        <v>4</v>
      </c>
      <c r="I33" s="78">
        <v>0</v>
      </c>
      <c r="J33" s="78">
        <v>0</v>
      </c>
      <c r="K33" s="78">
        <v>13953</v>
      </c>
      <c r="L33" s="78">
        <v>7939</v>
      </c>
      <c r="M33" s="79">
        <f t="shared" si="12"/>
        <v>6014</v>
      </c>
      <c r="N33" s="78">
        <v>13837</v>
      </c>
      <c r="O33" s="78">
        <v>9439</v>
      </c>
      <c r="P33" s="80">
        <f t="shared" si="13"/>
        <v>4398</v>
      </c>
      <c r="Q33" s="81">
        <f t="shared" si="2"/>
        <v>28471</v>
      </c>
      <c r="R33" s="82">
        <f t="shared" si="3"/>
        <v>18059</v>
      </c>
      <c r="S33" s="82">
        <f t="shared" si="14"/>
        <v>27790</v>
      </c>
      <c r="T33" s="83">
        <f t="shared" si="5"/>
        <v>100</v>
      </c>
      <c r="U33" s="84">
        <f t="shared" si="6"/>
        <v>100</v>
      </c>
      <c r="V33" s="133"/>
      <c r="W33" s="134"/>
      <c r="X33" s="134"/>
    </row>
    <row r="34" spans="1:24" ht="21" customHeight="1" x14ac:dyDescent="0.45">
      <c r="A34" s="108">
        <v>11905</v>
      </c>
      <c r="B34" s="110" t="s">
        <v>122</v>
      </c>
      <c r="C34" s="78">
        <v>5332</v>
      </c>
      <c r="D34" s="78">
        <v>748</v>
      </c>
      <c r="E34" s="78">
        <v>302</v>
      </c>
      <c r="F34" s="78">
        <v>269</v>
      </c>
      <c r="G34" s="78">
        <v>2000</v>
      </c>
      <c r="H34" s="78">
        <v>30</v>
      </c>
      <c r="I34" s="78">
        <v>44</v>
      </c>
      <c r="J34" s="78">
        <v>18</v>
      </c>
      <c r="K34" s="78">
        <v>0</v>
      </c>
      <c r="L34" s="78">
        <v>0</v>
      </c>
      <c r="M34" s="79">
        <f t="shared" si="12"/>
        <v>0</v>
      </c>
      <c r="N34" s="78">
        <v>0</v>
      </c>
      <c r="O34" s="78">
        <v>0</v>
      </c>
      <c r="P34" s="80">
        <f t="shared" si="13"/>
        <v>0</v>
      </c>
      <c r="Q34" s="81">
        <f t="shared" si="2"/>
        <v>8743</v>
      </c>
      <c r="R34" s="82">
        <f t="shared" si="3"/>
        <v>8743</v>
      </c>
      <c r="S34" s="82">
        <f t="shared" si="14"/>
        <v>18</v>
      </c>
      <c r="T34" s="83">
        <f t="shared" si="5"/>
        <v>0</v>
      </c>
      <c r="U34" s="84">
        <f t="shared" si="6"/>
        <v>99.794121011094589</v>
      </c>
      <c r="V34" s="133"/>
      <c r="W34" s="134"/>
      <c r="X34" s="134"/>
    </row>
    <row r="35" spans="1:24" ht="21" customHeight="1" x14ac:dyDescent="0.45">
      <c r="A35" s="108">
        <v>21350</v>
      </c>
      <c r="B35" s="76" t="s">
        <v>123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2692</v>
      </c>
      <c r="L35" s="78">
        <v>803</v>
      </c>
      <c r="M35" s="79">
        <f t="shared" si="12"/>
        <v>1889</v>
      </c>
      <c r="N35" s="78">
        <v>2366</v>
      </c>
      <c r="O35" s="78">
        <v>1059</v>
      </c>
      <c r="P35" s="80">
        <f t="shared" si="13"/>
        <v>1307</v>
      </c>
      <c r="Q35" s="81">
        <f t="shared" si="2"/>
        <v>5058</v>
      </c>
      <c r="R35" s="82">
        <f t="shared" si="3"/>
        <v>1862</v>
      </c>
      <c r="S35" s="82">
        <f t="shared" si="14"/>
        <v>5058</v>
      </c>
      <c r="T35" s="83">
        <f t="shared" si="5"/>
        <v>100</v>
      </c>
      <c r="U35" s="84">
        <f t="shared" si="6"/>
        <v>100</v>
      </c>
      <c r="V35" s="133"/>
      <c r="W35" s="134"/>
      <c r="X35" s="134"/>
    </row>
    <row r="36" spans="1:24" ht="21" customHeight="1" x14ac:dyDescent="0.45">
      <c r="A36" s="108">
        <v>21351</v>
      </c>
      <c r="B36" s="76" t="s">
        <v>124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413</v>
      </c>
      <c r="L36" s="78">
        <v>213</v>
      </c>
      <c r="M36" s="79">
        <f t="shared" si="12"/>
        <v>200</v>
      </c>
      <c r="N36" s="78">
        <v>362</v>
      </c>
      <c r="O36" s="78">
        <v>207</v>
      </c>
      <c r="P36" s="80">
        <f t="shared" si="13"/>
        <v>155</v>
      </c>
      <c r="Q36" s="81">
        <f t="shared" si="2"/>
        <v>775</v>
      </c>
      <c r="R36" s="82">
        <f t="shared" si="3"/>
        <v>420</v>
      </c>
      <c r="S36" s="82">
        <f t="shared" si="14"/>
        <v>775</v>
      </c>
      <c r="T36" s="83">
        <f t="shared" si="5"/>
        <v>100</v>
      </c>
      <c r="U36" s="84">
        <f t="shared" si="6"/>
        <v>100</v>
      </c>
      <c r="V36" s="133"/>
      <c r="W36" s="134"/>
      <c r="X36" s="134"/>
    </row>
    <row r="37" spans="1:24" ht="21" customHeight="1" x14ac:dyDescent="0.45">
      <c r="A37" s="108">
        <v>21352</v>
      </c>
      <c r="B37" s="76" t="s">
        <v>125</v>
      </c>
      <c r="C37" s="78">
        <v>578</v>
      </c>
      <c r="D37" s="78">
        <v>131</v>
      </c>
      <c r="E37" s="78">
        <v>45</v>
      </c>
      <c r="F37" s="78">
        <v>268</v>
      </c>
      <c r="G37" s="78">
        <v>241</v>
      </c>
      <c r="H37" s="78">
        <v>2</v>
      </c>
      <c r="I37" s="78">
        <v>3</v>
      </c>
      <c r="J37" s="78">
        <v>5</v>
      </c>
      <c r="K37" s="78">
        <v>410</v>
      </c>
      <c r="L37" s="78">
        <v>158</v>
      </c>
      <c r="M37" s="79">
        <f t="shared" si="12"/>
        <v>252</v>
      </c>
      <c r="N37" s="78">
        <v>404</v>
      </c>
      <c r="O37" s="78">
        <v>191</v>
      </c>
      <c r="P37" s="80">
        <f t="shared" si="13"/>
        <v>213</v>
      </c>
      <c r="Q37" s="81">
        <f t="shared" si="2"/>
        <v>2087</v>
      </c>
      <c r="R37" s="82">
        <f t="shared" si="3"/>
        <v>1622</v>
      </c>
      <c r="S37" s="82">
        <f t="shared" si="14"/>
        <v>819</v>
      </c>
      <c r="T37" s="83">
        <f t="shared" si="5"/>
        <v>99.389499389499392</v>
      </c>
      <c r="U37" s="84">
        <f t="shared" si="6"/>
        <v>99.760421657882119</v>
      </c>
      <c r="V37" s="133"/>
      <c r="W37" s="134"/>
      <c r="X37" s="134"/>
    </row>
    <row r="38" spans="1:24" ht="21" customHeight="1" x14ac:dyDescent="0.45">
      <c r="A38" s="108">
        <v>21353</v>
      </c>
      <c r="B38" s="76" t="s">
        <v>126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685</v>
      </c>
      <c r="L38" s="78">
        <v>173</v>
      </c>
      <c r="M38" s="79">
        <f t="shared" si="12"/>
        <v>512</v>
      </c>
      <c r="N38" s="78">
        <v>740</v>
      </c>
      <c r="O38" s="78">
        <v>343</v>
      </c>
      <c r="P38" s="80">
        <f t="shared" si="13"/>
        <v>397</v>
      </c>
      <c r="Q38" s="81">
        <f t="shared" si="2"/>
        <v>1425</v>
      </c>
      <c r="R38" s="82">
        <f t="shared" si="3"/>
        <v>516</v>
      </c>
      <c r="S38" s="82">
        <f t="shared" si="14"/>
        <v>1425</v>
      </c>
      <c r="T38" s="83">
        <f t="shared" si="5"/>
        <v>100</v>
      </c>
      <c r="U38" s="84">
        <f t="shared" si="6"/>
        <v>100</v>
      </c>
      <c r="V38" s="133"/>
      <c r="W38" s="134"/>
      <c r="X38" s="134"/>
    </row>
    <row r="39" spans="1:24" ht="21" customHeight="1" x14ac:dyDescent="0.45">
      <c r="A39" s="108">
        <v>23065</v>
      </c>
      <c r="B39" s="76" t="s">
        <v>127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910</v>
      </c>
      <c r="L39" s="78">
        <v>320</v>
      </c>
      <c r="M39" s="79">
        <f t="shared" si="12"/>
        <v>590</v>
      </c>
      <c r="N39" s="78">
        <v>1019</v>
      </c>
      <c r="O39" s="78">
        <v>594</v>
      </c>
      <c r="P39" s="80">
        <f t="shared" si="13"/>
        <v>425</v>
      </c>
      <c r="Q39" s="81">
        <f t="shared" si="2"/>
        <v>1929</v>
      </c>
      <c r="R39" s="82">
        <f t="shared" si="3"/>
        <v>914</v>
      </c>
      <c r="S39" s="82">
        <f t="shared" si="14"/>
        <v>1929</v>
      </c>
      <c r="T39" s="83">
        <f t="shared" si="5"/>
        <v>100</v>
      </c>
      <c r="U39" s="84">
        <f t="shared" si="6"/>
        <v>100</v>
      </c>
      <c r="V39" s="133"/>
      <c r="W39" s="134"/>
      <c r="X39" s="134"/>
    </row>
    <row r="40" spans="1:24" ht="21" customHeight="1" x14ac:dyDescent="0.45">
      <c r="A40" s="108">
        <v>24664</v>
      </c>
      <c r="B40" s="76" t="s">
        <v>128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1901</v>
      </c>
      <c r="L40" s="78">
        <v>381</v>
      </c>
      <c r="M40" s="79">
        <f t="shared" si="12"/>
        <v>1520</v>
      </c>
      <c r="N40" s="78">
        <v>2532</v>
      </c>
      <c r="O40" s="78">
        <v>1051</v>
      </c>
      <c r="P40" s="80">
        <f t="shared" si="13"/>
        <v>1481</v>
      </c>
      <c r="Q40" s="81">
        <f t="shared" si="2"/>
        <v>4433</v>
      </c>
      <c r="R40" s="82">
        <f t="shared" si="3"/>
        <v>1432</v>
      </c>
      <c r="S40" s="82">
        <f t="shared" si="14"/>
        <v>4433</v>
      </c>
      <c r="T40" s="83">
        <f t="shared" si="5"/>
        <v>100</v>
      </c>
      <c r="U40" s="84">
        <f t="shared" si="6"/>
        <v>100</v>
      </c>
      <c r="V40" s="133"/>
      <c r="W40" s="134"/>
      <c r="X40" s="134"/>
    </row>
    <row r="41" spans="1:24" ht="21" customHeight="1" x14ac:dyDescent="0.45">
      <c r="A41" s="75" t="s">
        <v>94</v>
      </c>
      <c r="B41" s="76" t="s">
        <v>129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14</v>
      </c>
      <c r="L41" s="78">
        <v>1</v>
      </c>
      <c r="M41" s="79">
        <f t="shared" si="12"/>
        <v>13</v>
      </c>
      <c r="N41" s="78">
        <v>55</v>
      </c>
      <c r="O41" s="78">
        <v>14</v>
      </c>
      <c r="P41" s="80">
        <f t="shared" si="13"/>
        <v>41</v>
      </c>
      <c r="Q41" s="81">
        <f t="shared" si="2"/>
        <v>69</v>
      </c>
      <c r="R41" s="82">
        <f t="shared" si="3"/>
        <v>15</v>
      </c>
      <c r="S41" s="82">
        <f t="shared" si="14"/>
        <v>69</v>
      </c>
      <c r="T41" s="83">
        <f t="shared" si="5"/>
        <v>100</v>
      </c>
      <c r="U41" s="84">
        <f t="shared" si="6"/>
        <v>100</v>
      </c>
      <c r="V41" s="133"/>
      <c r="W41" s="134"/>
      <c r="X41" s="134"/>
    </row>
    <row r="42" spans="1:24" ht="21" customHeight="1" x14ac:dyDescent="0.45">
      <c r="A42" s="111" t="s">
        <v>130</v>
      </c>
      <c r="B42" s="88" t="s">
        <v>131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1</v>
      </c>
      <c r="L42" s="89">
        <v>1</v>
      </c>
      <c r="M42" s="79">
        <f t="shared" si="12"/>
        <v>0</v>
      </c>
      <c r="N42" s="89">
        <v>0</v>
      </c>
      <c r="O42" s="89">
        <v>0</v>
      </c>
      <c r="P42" s="91">
        <f t="shared" si="13"/>
        <v>0</v>
      </c>
      <c r="Q42" s="112">
        <f t="shared" si="2"/>
        <v>1</v>
      </c>
      <c r="R42" s="113">
        <f t="shared" si="3"/>
        <v>1</v>
      </c>
      <c r="S42" s="113">
        <f t="shared" si="14"/>
        <v>1</v>
      </c>
      <c r="T42" s="114">
        <f t="shared" si="5"/>
        <v>100</v>
      </c>
      <c r="U42" s="115">
        <f t="shared" si="6"/>
        <v>100</v>
      </c>
    </row>
    <row r="43" spans="1:24" ht="21" customHeight="1" x14ac:dyDescent="0.45">
      <c r="A43" s="96"/>
      <c r="B43" s="97" t="s">
        <v>32</v>
      </c>
      <c r="C43" s="98">
        <f t="shared" ref="C43:P43" si="15">SUM(C32:C42)</f>
        <v>9785</v>
      </c>
      <c r="D43" s="98">
        <f t="shared" si="15"/>
        <v>1566</v>
      </c>
      <c r="E43" s="98">
        <f t="shared" si="15"/>
        <v>456</v>
      </c>
      <c r="F43" s="98">
        <f>SUM(F32:F42)</f>
        <v>755</v>
      </c>
      <c r="G43" s="98">
        <f>SUM(G32:G42)</f>
        <v>4652</v>
      </c>
      <c r="H43" s="98">
        <f t="shared" si="15"/>
        <v>51</v>
      </c>
      <c r="I43" s="98">
        <f t="shared" si="15"/>
        <v>110</v>
      </c>
      <c r="J43" s="98">
        <f>SUM(J32:J42)</f>
        <v>41</v>
      </c>
      <c r="K43" s="98">
        <f t="shared" si="15"/>
        <v>22501</v>
      </c>
      <c r="L43" s="98">
        <f t="shared" si="15"/>
        <v>10898</v>
      </c>
      <c r="M43" s="98">
        <f t="shared" si="15"/>
        <v>11603</v>
      </c>
      <c r="N43" s="98">
        <f t="shared" si="15"/>
        <v>22933</v>
      </c>
      <c r="O43" s="98">
        <f t="shared" si="15"/>
        <v>13777</v>
      </c>
      <c r="P43" s="98">
        <f t="shared" si="15"/>
        <v>9156</v>
      </c>
      <c r="Q43" s="99">
        <f t="shared" si="2"/>
        <v>62850</v>
      </c>
      <c r="R43" s="100">
        <f t="shared" si="3"/>
        <v>42091</v>
      </c>
      <c r="S43" s="100">
        <f t="shared" si="14"/>
        <v>45475</v>
      </c>
      <c r="T43" s="101">
        <f t="shared" si="5"/>
        <v>99.90984057174272</v>
      </c>
      <c r="U43" s="102">
        <f t="shared" si="6"/>
        <v>99.934765314240252</v>
      </c>
    </row>
    <row r="44" spans="1:24" ht="21" customHeight="1" x14ac:dyDescent="0.45">
      <c r="A44" s="103"/>
      <c r="B44" s="104" t="s">
        <v>132</v>
      </c>
      <c r="C44" s="105" t="s">
        <v>22</v>
      </c>
      <c r="D44" s="105" t="s">
        <v>22</v>
      </c>
      <c r="E44" s="105" t="s">
        <v>22</v>
      </c>
      <c r="F44" s="105" t="s">
        <v>22</v>
      </c>
      <c r="G44" s="105" t="s">
        <v>22</v>
      </c>
      <c r="H44" s="105" t="s">
        <v>22</v>
      </c>
      <c r="I44" s="105" t="s">
        <v>22</v>
      </c>
      <c r="J44" s="105" t="s">
        <v>22</v>
      </c>
      <c r="K44" s="105" t="s">
        <v>22</v>
      </c>
      <c r="L44" s="105" t="s">
        <v>22</v>
      </c>
      <c r="M44" s="105" t="s">
        <v>22</v>
      </c>
      <c r="N44" s="105" t="s">
        <v>22</v>
      </c>
      <c r="O44" s="105" t="s">
        <v>22</v>
      </c>
      <c r="P44" s="105" t="s">
        <v>22</v>
      </c>
      <c r="Q44" s="106" t="s">
        <v>22</v>
      </c>
      <c r="R44" s="106" t="s">
        <v>22</v>
      </c>
      <c r="S44" s="106" t="s">
        <v>22</v>
      </c>
      <c r="T44" s="105" t="s">
        <v>22</v>
      </c>
      <c r="U44" s="105" t="s">
        <v>22</v>
      </c>
      <c r="V44" s="132"/>
      <c r="W44" s="132"/>
      <c r="X44" s="132"/>
    </row>
    <row r="45" spans="1:24" ht="21" customHeight="1" x14ac:dyDescent="0.45">
      <c r="A45" s="65" t="s">
        <v>133</v>
      </c>
      <c r="B45" s="66" t="s">
        <v>134</v>
      </c>
      <c r="C45" s="67">
        <v>718</v>
      </c>
      <c r="D45" s="67">
        <v>126</v>
      </c>
      <c r="E45" s="67">
        <v>56</v>
      </c>
      <c r="F45" s="67">
        <v>19</v>
      </c>
      <c r="G45" s="68">
        <v>269</v>
      </c>
      <c r="H45" s="68">
        <v>5</v>
      </c>
      <c r="I45" s="67">
        <v>1</v>
      </c>
      <c r="J45" s="67">
        <v>2</v>
      </c>
      <c r="K45" s="67">
        <v>1406</v>
      </c>
      <c r="L45" s="67">
        <v>1025</v>
      </c>
      <c r="M45" s="69">
        <f t="shared" ref="M45:M55" si="16">K45-L45</f>
        <v>381</v>
      </c>
      <c r="N45" s="67">
        <v>1388</v>
      </c>
      <c r="O45" s="67">
        <v>1003</v>
      </c>
      <c r="P45" s="70">
        <f t="shared" ref="P45:P55" si="17">N45-O45</f>
        <v>385</v>
      </c>
      <c r="Q45" s="81">
        <f t="shared" si="2"/>
        <v>3990</v>
      </c>
      <c r="R45" s="82">
        <f t="shared" si="3"/>
        <v>3224</v>
      </c>
      <c r="S45" s="82">
        <f t="shared" si="14"/>
        <v>2796</v>
      </c>
      <c r="T45" s="83">
        <f t="shared" si="5"/>
        <v>99.928469241773968</v>
      </c>
      <c r="U45" s="84">
        <f t="shared" si="6"/>
        <v>99.949874686716782</v>
      </c>
      <c r="V45" s="133"/>
      <c r="W45" s="134"/>
      <c r="X45" s="134"/>
    </row>
    <row r="46" spans="1:24" ht="21" customHeight="1" x14ac:dyDescent="0.45">
      <c r="A46" s="75" t="s">
        <v>135</v>
      </c>
      <c r="B46" s="76" t="s">
        <v>136</v>
      </c>
      <c r="C46" s="77">
        <v>408</v>
      </c>
      <c r="D46" s="77">
        <v>46</v>
      </c>
      <c r="E46" s="77">
        <v>11</v>
      </c>
      <c r="F46" s="77">
        <v>8</v>
      </c>
      <c r="G46" s="78">
        <v>80</v>
      </c>
      <c r="H46" s="78">
        <v>2</v>
      </c>
      <c r="I46" s="77">
        <v>0</v>
      </c>
      <c r="J46" s="77">
        <v>0</v>
      </c>
      <c r="K46" s="77">
        <v>872</v>
      </c>
      <c r="L46" s="77">
        <v>551</v>
      </c>
      <c r="M46" s="79">
        <f t="shared" si="16"/>
        <v>321</v>
      </c>
      <c r="N46" s="77">
        <v>796</v>
      </c>
      <c r="O46" s="77">
        <v>548</v>
      </c>
      <c r="P46" s="80">
        <f t="shared" si="17"/>
        <v>248</v>
      </c>
      <c r="Q46" s="81">
        <f t="shared" si="2"/>
        <v>2223</v>
      </c>
      <c r="R46" s="82">
        <f t="shared" si="3"/>
        <v>1654</v>
      </c>
      <c r="S46" s="82">
        <f t="shared" si="14"/>
        <v>1668</v>
      </c>
      <c r="T46" s="83">
        <f t="shared" si="5"/>
        <v>100</v>
      </c>
      <c r="U46" s="84">
        <f t="shared" si="6"/>
        <v>100</v>
      </c>
      <c r="V46" s="133"/>
      <c r="W46" s="134"/>
      <c r="X46" s="134"/>
    </row>
    <row r="47" spans="1:24" ht="21" customHeight="1" x14ac:dyDescent="0.45">
      <c r="A47" s="75" t="s">
        <v>137</v>
      </c>
      <c r="B47" s="76" t="s">
        <v>138</v>
      </c>
      <c r="C47" s="77">
        <v>764</v>
      </c>
      <c r="D47" s="77">
        <v>309</v>
      </c>
      <c r="E47" s="77">
        <v>14</v>
      </c>
      <c r="F47" s="77">
        <v>19</v>
      </c>
      <c r="G47" s="78">
        <v>242</v>
      </c>
      <c r="H47" s="78">
        <v>1</v>
      </c>
      <c r="I47" s="77">
        <v>0</v>
      </c>
      <c r="J47" s="77">
        <v>0</v>
      </c>
      <c r="K47" s="77">
        <v>1004</v>
      </c>
      <c r="L47" s="77">
        <v>776</v>
      </c>
      <c r="M47" s="79">
        <f t="shared" si="16"/>
        <v>228</v>
      </c>
      <c r="N47" s="77">
        <v>970</v>
      </c>
      <c r="O47" s="77">
        <v>737</v>
      </c>
      <c r="P47" s="80">
        <f t="shared" si="17"/>
        <v>233</v>
      </c>
      <c r="Q47" s="81">
        <f t="shared" si="2"/>
        <v>3323</v>
      </c>
      <c r="R47" s="82">
        <f t="shared" si="3"/>
        <v>2862</v>
      </c>
      <c r="S47" s="82">
        <f t="shared" si="14"/>
        <v>1974</v>
      </c>
      <c r="T47" s="83">
        <f t="shared" si="5"/>
        <v>100</v>
      </c>
      <c r="U47" s="84">
        <f t="shared" si="6"/>
        <v>100</v>
      </c>
      <c r="V47" s="133"/>
      <c r="W47" s="134"/>
      <c r="X47" s="134"/>
    </row>
    <row r="48" spans="1:24" ht="21" customHeight="1" x14ac:dyDescent="0.45">
      <c r="A48" s="75" t="s">
        <v>139</v>
      </c>
      <c r="B48" s="76" t="s">
        <v>140</v>
      </c>
      <c r="C48" s="77">
        <v>755</v>
      </c>
      <c r="D48" s="77">
        <v>384</v>
      </c>
      <c r="E48" s="77">
        <v>17</v>
      </c>
      <c r="F48" s="77">
        <v>26</v>
      </c>
      <c r="G48" s="78">
        <v>400</v>
      </c>
      <c r="H48" s="78">
        <v>2</v>
      </c>
      <c r="I48" s="77">
        <v>0</v>
      </c>
      <c r="J48" s="77">
        <v>2</v>
      </c>
      <c r="K48" s="77">
        <v>919</v>
      </c>
      <c r="L48" s="77">
        <v>727</v>
      </c>
      <c r="M48" s="79">
        <f t="shared" si="16"/>
        <v>192</v>
      </c>
      <c r="N48" s="77">
        <v>857</v>
      </c>
      <c r="O48" s="77">
        <v>684</v>
      </c>
      <c r="P48" s="80">
        <f t="shared" si="17"/>
        <v>173</v>
      </c>
      <c r="Q48" s="81">
        <f t="shared" si="2"/>
        <v>3362</v>
      </c>
      <c r="R48" s="82">
        <f t="shared" si="3"/>
        <v>2997</v>
      </c>
      <c r="S48" s="82">
        <f t="shared" si="14"/>
        <v>1778</v>
      </c>
      <c r="T48" s="83">
        <f t="shared" si="5"/>
        <v>99.887514060742404</v>
      </c>
      <c r="U48" s="84">
        <f t="shared" si="6"/>
        <v>99.940511600237954</v>
      </c>
      <c r="V48" s="133"/>
      <c r="W48" s="134"/>
      <c r="X48" s="134"/>
    </row>
    <row r="49" spans="1:24" ht="21" customHeight="1" x14ac:dyDescent="0.45">
      <c r="A49" s="75" t="s">
        <v>141</v>
      </c>
      <c r="B49" s="76" t="s">
        <v>142</v>
      </c>
      <c r="C49" s="77">
        <v>994</v>
      </c>
      <c r="D49" s="77">
        <v>139</v>
      </c>
      <c r="E49" s="77">
        <v>73</v>
      </c>
      <c r="F49" s="77">
        <v>26</v>
      </c>
      <c r="G49" s="78">
        <v>335</v>
      </c>
      <c r="H49" s="78">
        <v>9</v>
      </c>
      <c r="I49" s="77">
        <v>0</v>
      </c>
      <c r="J49" s="77">
        <v>2</v>
      </c>
      <c r="K49" s="77">
        <v>1773</v>
      </c>
      <c r="L49" s="77">
        <v>1237</v>
      </c>
      <c r="M49" s="79">
        <f t="shared" si="16"/>
        <v>536</v>
      </c>
      <c r="N49" s="77">
        <v>1860</v>
      </c>
      <c r="O49" s="77">
        <v>1251</v>
      </c>
      <c r="P49" s="80">
        <f t="shared" si="17"/>
        <v>609</v>
      </c>
      <c r="Q49" s="81">
        <f t="shared" si="2"/>
        <v>5211</v>
      </c>
      <c r="R49" s="82">
        <f t="shared" si="3"/>
        <v>4066</v>
      </c>
      <c r="S49" s="82">
        <f t="shared" si="14"/>
        <v>3635</v>
      </c>
      <c r="T49" s="83">
        <f t="shared" si="5"/>
        <v>99.944979367262718</v>
      </c>
      <c r="U49" s="84">
        <f t="shared" si="6"/>
        <v>99.961619650738825</v>
      </c>
      <c r="V49" s="133"/>
      <c r="W49" s="134"/>
      <c r="X49" s="134"/>
    </row>
    <row r="50" spans="1:24" ht="21" customHeight="1" x14ac:dyDescent="0.45">
      <c r="A50" s="75" t="s">
        <v>143</v>
      </c>
      <c r="B50" s="76" t="s">
        <v>144</v>
      </c>
      <c r="C50" s="77">
        <v>357</v>
      </c>
      <c r="D50" s="77">
        <v>72</v>
      </c>
      <c r="E50" s="77">
        <v>12</v>
      </c>
      <c r="F50" s="77">
        <v>11</v>
      </c>
      <c r="G50" s="78">
        <v>106</v>
      </c>
      <c r="H50" s="78">
        <v>2</v>
      </c>
      <c r="I50" s="77">
        <v>1</v>
      </c>
      <c r="J50" s="77">
        <v>0</v>
      </c>
      <c r="K50" s="77">
        <v>712</v>
      </c>
      <c r="L50" s="77">
        <v>509</v>
      </c>
      <c r="M50" s="79">
        <f t="shared" si="16"/>
        <v>203</v>
      </c>
      <c r="N50" s="77">
        <v>678</v>
      </c>
      <c r="O50" s="77">
        <v>456</v>
      </c>
      <c r="P50" s="80">
        <f t="shared" si="17"/>
        <v>222</v>
      </c>
      <c r="Q50" s="81">
        <f t="shared" si="2"/>
        <v>1951</v>
      </c>
      <c r="R50" s="82">
        <f t="shared" si="3"/>
        <v>1526</v>
      </c>
      <c r="S50" s="82">
        <f t="shared" si="14"/>
        <v>1390</v>
      </c>
      <c r="T50" s="83">
        <f t="shared" si="5"/>
        <v>100</v>
      </c>
      <c r="U50" s="84">
        <f t="shared" si="6"/>
        <v>100</v>
      </c>
      <c r="V50" s="133"/>
      <c r="W50" s="134"/>
      <c r="X50" s="134"/>
    </row>
    <row r="51" spans="1:24" ht="21" customHeight="1" x14ac:dyDescent="0.45">
      <c r="A51" s="75" t="s">
        <v>145</v>
      </c>
      <c r="B51" s="76" t="s">
        <v>146</v>
      </c>
      <c r="C51" s="77">
        <v>371</v>
      </c>
      <c r="D51" s="77">
        <v>39</v>
      </c>
      <c r="E51" s="77">
        <v>2</v>
      </c>
      <c r="F51" s="77">
        <v>5</v>
      </c>
      <c r="G51" s="78">
        <v>136</v>
      </c>
      <c r="H51" s="78">
        <v>0</v>
      </c>
      <c r="I51" s="77">
        <v>0</v>
      </c>
      <c r="J51" s="77">
        <v>2</v>
      </c>
      <c r="K51" s="77">
        <v>855</v>
      </c>
      <c r="L51" s="77">
        <v>552</v>
      </c>
      <c r="M51" s="79">
        <f t="shared" si="16"/>
        <v>303</v>
      </c>
      <c r="N51" s="77">
        <v>713</v>
      </c>
      <c r="O51" s="77">
        <v>487</v>
      </c>
      <c r="P51" s="80">
        <f t="shared" si="17"/>
        <v>226</v>
      </c>
      <c r="Q51" s="81">
        <f t="shared" si="2"/>
        <v>2123</v>
      </c>
      <c r="R51" s="82">
        <f t="shared" si="3"/>
        <v>1594</v>
      </c>
      <c r="S51" s="82">
        <f t="shared" si="14"/>
        <v>1570</v>
      </c>
      <c r="T51" s="83">
        <f t="shared" si="5"/>
        <v>99.872611464968159</v>
      </c>
      <c r="U51" s="84">
        <f t="shared" si="6"/>
        <v>99.905793688177098</v>
      </c>
      <c r="V51" s="133"/>
      <c r="W51" s="134"/>
      <c r="X51" s="134"/>
    </row>
    <row r="52" spans="1:24" ht="21" customHeight="1" x14ac:dyDescent="0.45">
      <c r="A52" s="75" t="s">
        <v>147</v>
      </c>
      <c r="B52" s="76" t="s">
        <v>148</v>
      </c>
      <c r="C52" s="77">
        <v>1518</v>
      </c>
      <c r="D52" s="77">
        <v>245</v>
      </c>
      <c r="E52" s="77">
        <v>41</v>
      </c>
      <c r="F52" s="77">
        <v>77</v>
      </c>
      <c r="G52" s="78">
        <v>491</v>
      </c>
      <c r="H52" s="78">
        <v>7</v>
      </c>
      <c r="I52" s="77">
        <v>4</v>
      </c>
      <c r="J52" s="77">
        <v>3</v>
      </c>
      <c r="K52" s="77">
        <v>2533</v>
      </c>
      <c r="L52" s="77">
        <v>1824</v>
      </c>
      <c r="M52" s="79">
        <f t="shared" si="16"/>
        <v>709</v>
      </c>
      <c r="N52" s="77">
        <v>2363</v>
      </c>
      <c r="O52" s="77">
        <v>1584</v>
      </c>
      <c r="P52" s="80">
        <f t="shared" si="17"/>
        <v>779</v>
      </c>
      <c r="Q52" s="81">
        <f t="shared" si="2"/>
        <v>7282</v>
      </c>
      <c r="R52" s="82">
        <f t="shared" si="3"/>
        <v>5794</v>
      </c>
      <c r="S52" s="82">
        <f t="shared" si="14"/>
        <v>4899</v>
      </c>
      <c r="T52" s="83">
        <f t="shared" si="5"/>
        <v>99.938763012859766</v>
      </c>
      <c r="U52" s="84">
        <f t="shared" si="6"/>
        <v>99.958802526778356</v>
      </c>
      <c r="V52" s="133"/>
      <c r="W52" s="134"/>
      <c r="X52" s="134"/>
    </row>
    <row r="53" spans="1:24" ht="21" customHeight="1" x14ac:dyDescent="0.45">
      <c r="A53" s="75" t="s">
        <v>130</v>
      </c>
      <c r="B53" s="76" t="s">
        <v>149</v>
      </c>
      <c r="C53" s="77">
        <v>2303</v>
      </c>
      <c r="D53" s="77">
        <v>498</v>
      </c>
      <c r="E53" s="77">
        <v>101</v>
      </c>
      <c r="F53" s="77">
        <v>141</v>
      </c>
      <c r="G53" s="78">
        <v>865</v>
      </c>
      <c r="H53" s="78">
        <v>11</v>
      </c>
      <c r="I53" s="77">
        <v>6</v>
      </c>
      <c r="J53" s="77">
        <v>2</v>
      </c>
      <c r="K53" s="77">
        <v>3458</v>
      </c>
      <c r="L53" s="77">
        <v>2325</v>
      </c>
      <c r="M53" s="79">
        <f t="shared" si="16"/>
        <v>1133</v>
      </c>
      <c r="N53" s="77">
        <v>3410</v>
      </c>
      <c r="O53" s="77">
        <v>2306</v>
      </c>
      <c r="P53" s="80">
        <f t="shared" si="17"/>
        <v>1104</v>
      </c>
      <c r="Q53" s="81">
        <f t="shared" si="2"/>
        <v>10795</v>
      </c>
      <c r="R53" s="82">
        <f t="shared" si="3"/>
        <v>8558</v>
      </c>
      <c r="S53" s="82">
        <f t="shared" si="14"/>
        <v>6870</v>
      </c>
      <c r="T53" s="83">
        <f t="shared" si="5"/>
        <v>99.97088791848617</v>
      </c>
      <c r="U53" s="84">
        <f t="shared" si="6"/>
        <v>99.981472904122285</v>
      </c>
      <c r="V53" s="133"/>
      <c r="W53" s="134"/>
      <c r="X53" s="134"/>
    </row>
    <row r="54" spans="1:24" ht="21" customHeight="1" x14ac:dyDescent="0.45">
      <c r="A54" s="75" t="s">
        <v>150</v>
      </c>
      <c r="B54" s="116" t="s">
        <v>151</v>
      </c>
      <c r="C54" s="77">
        <v>5760</v>
      </c>
      <c r="D54" s="77">
        <v>1793</v>
      </c>
      <c r="E54" s="77">
        <v>284</v>
      </c>
      <c r="F54" s="77">
        <v>319</v>
      </c>
      <c r="G54" s="78">
        <v>2831</v>
      </c>
      <c r="H54" s="78">
        <v>85</v>
      </c>
      <c r="I54" s="77">
        <v>27</v>
      </c>
      <c r="J54" s="77">
        <v>28</v>
      </c>
      <c r="K54" s="78">
        <v>9803</v>
      </c>
      <c r="L54" s="78">
        <v>7262</v>
      </c>
      <c r="M54" s="79">
        <f t="shared" si="16"/>
        <v>2541</v>
      </c>
      <c r="N54" s="78">
        <v>9634</v>
      </c>
      <c r="O54" s="78">
        <v>6987</v>
      </c>
      <c r="P54" s="80">
        <f t="shared" si="17"/>
        <v>2647</v>
      </c>
      <c r="Q54" s="81">
        <f t="shared" si="2"/>
        <v>30564</v>
      </c>
      <c r="R54" s="82">
        <f t="shared" si="3"/>
        <v>25376</v>
      </c>
      <c r="S54" s="82">
        <f t="shared" si="14"/>
        <v>19465</v>
      </c>
      <c r="T54" s="83">
        <f t="shared" si="5"/>
        <v>99.856152067814023</v>
      </c>
      <c r="U54" s="84">
        <f t="shared" si="6"/>
        <v>99.90838895432536</v>
      </c>
      <c r="V54" s="133"/>
      <c r="W54" s="134"/>
      <c r="X54" s="134"/>
    </row>
    <row r="55" spans="1:24" ht="21" customHeight="1" x14ac:dyDescent="0.45">
      <c r="A55" s="117" t="s">
        <v>152</v>
      </c>
      <c r="B55" s="118" t="s">
        <v>153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128</v>
      </c>
      <c r="L55" s="89">
        <v>93</v>
      </c>
      <c r="M55" s="90">
        <f t="shared" si="16"/>
        <v>35</v>
      </c>
      <c r="N55" s="89">
        <v>98</v>
      </c>
      <c r="O55" s="89">
        <v>72</v>
      </c>
      <c r="P55" s="91">
        <f t="shared" si="17"/>
        <v>26</v>
      </c>
      <c r="Q55" s="112">
        <f t="shared" si="2"/>
        <v>226</v>
      </c>
      <c r="R55" s="113">
        <f t="shared" si="3"/>
        <v>165</v>
      </c>
      <c r="S55" s="113">
        <f t="shared" si="14"/>
        <v>226</v>
      </c>
      <c r="T55" s="114">
        <f t="shared" si="5"/>
        <v>100</v>
      </c>
      <c r="U55" s="115">
        <f t="shared" si="6"/>
        <v>100</v>
      </c>
      <c r="V55" s="133"/>
      <c r="W55" s="134"/>
      <c r="X55" s="134"/>
    </row>
    <row r="56" spans="1:24" ht="21" customHeight="1" x14ac:dyDescent="0.45">
      <c r="A56" s="96"/>
      <c r="B56" s="97" t="s">
        <v>32</v>
      </c>
      <c r="C56" s="98">
        <f t="shared" ref="C56:P56" si="18">SUM(C45:C55)</f>
        <v>13948</v>
      </c>
      <c r="D56" s="98">
        <f t="shared" si="18"/>
        <v>3651</v>
      </c>
      <c r="E56" s="98">
        <f t="shared" si="18"/>
        <v>611</v>
      </c>
      <c r="F56" s="98">
        <f t="shared" si="18"/>
        <v>651</v>
      </c>
      <c r="G56" s="98">
        <f t="shared" si="18"/>
        <v>5755</v>
      </c>
      <c r="H56" s="98">
        <f>SUM(H45:H55)</f>
        <v>124</v>
      </c>
      <c r="I56" s="98">
        <f>SUM(I45:I55)</f>
        <v>39</v>
      </c>
      <c r="J56" s="98">
        <f t="shared" si="18"/>
        <v>41</v>
      </c>
      <c r="K56" s="98">
        <f t="shared" si="18"/>
        <v>23463</v>
      </c>
      <c r="L56" s="98">
        <f t="shared" si="18"/>
        <v>16881</v>
      </c>
      <c r="M56" s="98">
        <f t="shared" si="18"/>
        <v>6582</v>
      </c>
      <c r="N56" s="98">
        <f t="shared" si="18"/>
        <v>22767</v>
      </c>
      <c r="O56" s="98">
        <f t="shared" si="18"/>
        <v>16115</v>
      </c>
      <c r="P56" s="98">
        <f t="shared" si="18"/>
        <v>6652</v>
      </c>
      <c r="Q56" s="99">
        <f t="shared" si="2"/>
        <v>71050</v>
      </c>
      <c r="R56" s="100">
        <f t="shared" si="3"/>
        <v>57816</v>
      </c>
      <c r="S56" s="100">
        <f t="shared" si="14"/>
        <v>46271</v>
      </c>
      <c r="T56" s="101">
        <f t="shared" si="5"/>
        <v>99.911391584361695</v>
      </c>
      <c r="U56" s="102">
        <f t="shared" si="6"/>
        <v>99.94229415904293</v>
      </c>
    </row>
    <row r="57" spans="1:24" ht="21" customHeight="1" x14ac:dyDescent="0.45">
      <c r="A57" s="103"/>
      <c r="B57" s="104" t="s">
        <v>154</v>
      </c>
      <c r="C57" s="105" t="s">
        <v>22</v>
      </c>
      <c r="D57" s="105" t="s">
        <v>22</v>
      </c>
      <c r="E57" s="105" t="s">
        <v>22</v>
      </c>
      <c r="F57" s="105" t="s">
        <v>22</v>
      </c>
      <c r="G57" s="105" t="s">
        <v>22</v>
      </c>
      <c r="H57" s="105" t="s">
        <v>22</v>
      </c>
      <c r="I57" s="105" t="s">
        <v>22</v>
      </c>
      <c r="J57" s="105" t="s">
        <v>22</v>
      </c>
      <c r="K57" s="105" t="s">
        <v>22</v>
      </c>
      <c r="L57" s="105" t="s">
        <v>22</v>
      </c>
      <c r="M57" s="105" t="s">
        <v>22</v>
      </c>
      <c r="N57" s="105" t="s">
        <v>22</v>
      </c>
      <c r="O57" s="105" t="s">
        <v>22</v>
      </c>
      <c r="P57" s="105" t="s">
        <v>22</v>
      </c>
      <c r="Q57" s="106" t="s">
        <v>22</v>
      </c>
      <c r="R57" s="106" t="s">
        <v>22</v>
      </c>
      <c r="S57" s="106" t="s">
        <v>22</v>
      </c>
      <c r="T57" s="105" t="s">
        <v>22</v>
      </c>
      <c r="U57" s="105" t="s">
        <v>22</v>
      </c>
      <c r="V57" s="132"/>
      <c r="W57" s="132"/>
      <c r="X57" s="132"/>
    </row>
    <row r="58" spans="1:24" ht="21" customHeight="1" x14ac:dyDescent="0.45">
      <c r="A58" s="65" t="s">
        <v>155</v>
      </c>
      <c r="B58" s="66" t="s">
        <v>156</v>
      </c>
      <c r="C58" s="67">
        <v>1156</v>
      </c>
      <c r="D58" s="67">
        <v>581</v>
      </c>
      <c r="E58" s="67">
        <v>98</v>
      </c>
      <c r="F58" s="67">
        <v>104</v>
      </c>
      <c r="G58" s="67">
        <v>494</v>
      </c>
      <c r="H58" s="67">
        <v>1</v>
      </c>
      <c r="I58" s="68">
        <v>13</v>
      </c>
      <c r="J58" s="67">
        <v>1</v>
      </c>
      <c r="K58" s="119">
        <v>2456</v>
      </c>
      <c r="L58" s="67">
        <v>2080</v>
      </c>
      <c r="M58" s="69">
        <f t="shared" ref="M58:M84" si="19">K58-L58</f>
        <v>376</v>
      </c>
      <c r="N58" s="67">
        <v>2200</v>
      </c>
      <c r="O58" s="67">
        <v>1962</v>
      </c>
      <c r="P58" s="70">
        <f t="shared" ref="P58:P84" si="20">N58-O58</f>
        <v>238</v>
      </c>
      <c r="Q58" s="81">
        <f t="shared" si="2"/>
        <v>7104</v>
      </c>
      <c r="R58" s="82">
        <f t="shared" si="3"/>
        <v>6490</v>
      </c>
      <c r="S58" s="82">
        <f t="shared" si="14"/>
        <v>4657</v>
      </c>
      <c r="T58" s="83">
        <f t="shared" si="5"/>
        <v>99.978526948679402</v>
      </c>
      <c r="U58" s="84">
        <f t="shared" si="6"/>
        <v>99.985923423423429</v>
      </c>
      <c r="V58" s="133"/>
      <c r="W58" s="134"/>
      <c r="X58" s="134"/>
    </row>
    <row r="59" spans="1:24" ht="21" customHeight="1" x14ac:dyDescent="0.45">
      <c r="A59" s="75" t="s">
        <v>157</v>
      </c>
      <c r="B59" s="76" t="s">
        <v>158</v>
      </c>
      <c r="C59" s="77">
        <v>230</v>
      </c>
      <c r="D59" s="77">
        <v>108</v>
      </c>
      <c r="E59" s="77">
        <v>35</v>
      </c>
      <c r="F59" s="77">
        <v>11</v>
      </c>
      <c r="G59" s="77">
        <v>105</v>
      </c>
      <c r="H59" s="77">
        <v>0</v>
      </c>
      <c r="I59" s="78">
        <v>0</v>
      </c>
      <c r="J59" s="77">
        <v>1</v>
      </c>
      <c r="K59" s="77">
        <v>1155</v>
      </c>
      <c r="L59" s="77">
        <v>1025</v>
      </c>
      <c r="M59" s="79">
        <f t="shared" si="19"/>
        <v>130</v>
      </c>
      <c r="N59" s="77">
        <v>885</v>
      </c>
      <c r="O59" s="77">
        <v>817</v>
      </c>
      <c r="P59" s="80">
        <f t="shared" si="20"/>
        <v>68</v>
      </c>
      <c r="Q59" s="81">
        <f t="shared" si="2"/>
        <v>2530</v>
      </c>
      <c r="R59" s="82">
        <f t="shared" si="3"/>
        <v>2332</v>
      </c>
      <c r="S59" s="82">
        <f t="shared" si="14"/>
        <v>2041</v>
      </c>
      <c r="T59" s="83">
        <f t="shared" si="5"/>
        <v>99.951004409603129</v>
      </c>
      <c r="U59" s="84">
        <f t="shared" si="6"/>
        <v>99.960474308300391</v>
      </c>
      <c r="V59" s="133"/>
      <c r="W59" s="134"/>
      <c r="X59" s="134"/>
    </row>
    <row r="60" spans="1:24" ht="21" customHeight="1" x14ac:dyDescent="0.45">
      <c r="A60" s="75" t="s">
        <v>159</v>
      </c>
      <c r="B60" s="76" t="s">
        <v>160</v>
      </c>
      <c r="C60" s="77">
        <v>155</v>
      </c>
      <c r="D60" s="77">
        <v>24</v>
      </c>
      <c r="E60" s="77">
        <v>5</v>
      </c>
      <c r="F60" s="77">
        <v>4</v>
      </c>
      <c r="G60" s="77">
        <v>112</v>
      </c>
      <c r="H60" s="77">
        <v>6</v>
      </c>
      <c r="I60" s="78">
        <v>0</v>
      </c>
      <c r="J60" s="77">
        <v>0</v>
      </c>
      <c r="K60" s="77">
        <v>561</v>
      </c>
      <c r="L60" s="77">
        <v>519</v>
      </c>
      <c r="M60" s="79">
        <f t="shared" si="19"/>
        <v>42</v>
      </c>
      <c r="N60" s="77">
        <v>429</v>
      </c>
      <c r="O60" s="77">
        <v>403</v>
      </c>
      <c r="P60" s="80">
        <f t="shared" si="20"/>
        <v>26</v>
      </c>
      <c r="Q60" s="81">
        <f t="shared" si="2"/>
        <v>1296</v>
      </c>
      <c r="R60" s="82">
        <f t="shared" si="3"/>
        <v>1228</v>
      </c>
      <c r="S60" s="82">
        <f t="shared" si="14"/>
        <v>990</v>
      </c>
      <c r="T60" s="83">
        <f t="shared" si="5"/>
        <v>100</v>
      </c>
      <c r="U60" s="84">
        <f t="shared" si="6"/>
        <v>100</v>
      </c>
      <c r="V60" s="133"/>
      <c r="W60" s="134"/>
      <c r="X60" s="134"/>
    </row>
    <row r="61" spans="1:24" ht="21" customHeight="1" x14ac:dyDescent="0.45">
      <c r="A61" s="75" t="s">
        <v>161</v>
      </c>
      <c r="B61" s="76" t="s">
        <v>162</v>
      </c>
      <c r="C61" s="77">
        <v>500</v>
      </c>
      <c r="D61" s="77">
        <v>238</v>
      </c>
      <c r="E61" s="77">
        <v>20</v>
      </c>
      <c r="F61" s="77">
        <v>58</v>
      </c>
      <c r="G61" s="77">
        <v>224</v>
      </c>
      <c r="H61" s="77">
        <v>7</v>
      </c>
      <c r="I61" s="78">
        <v>0</v>
      </c>
      <c r="J61" s="77">
        <v>1</v>
      </c>
      <c r="K61" s="77">
        <v>1481</v>
      </c>
      <c r="L61" s="77">
        <v>1294</v>
      </c>
      <c r="M61" s="79">
        <f t="shared" si="19"/>
        <v>187</v>
      </c>
      <c r="N61" s="77">
        <v>1243</v>
      </c>
      <c r="O61" s="77">
        <v>1145</v>
      </c>
      <c r="P61" s="80">
        <f t="shared" si="20"/>
        <v>98</v>
      </c>
      <c r="Q61" s="81">
        <f t="shared" si="2"/>
        <v>3772</v>
      </c>
      <c r="R61" s="82">
        <f t="shared" si="3"/>
        <v>3487</v>
      </c>
      <c r="S61" s="82">
        <f t="shared" si="14"/>
        <v>2725</v>
      </c>
      <c r="T61" s="83">
        <f t="shared" si="5"/>
        <v>99.963302752293572</v>
      </c>
      <c r="U61" s="84">
        <f t="shared" si="6"/>
        <v>99.973488865323432</v>
      </c>
      <c r="V61" s="133"/>
      <c r="W61" s="134"/>
      <c r="X61" s="134"/>
    </row>
    <row r="62" spans="1:24" ht="21" customHeight="1" x14ac:dyDescent="0.45">
      <c r="A62" s="75" t="s">
        <v>163</v>
      </c>
      <c r="B62" s="76" t="s">
        <v>164</v>
      </c>
      <c r="C62" s="77">
        <v>222</v>
      </c>
      <c r="D62" s="77">
        <v>62</v>
      </c>
      <c r="E62" s="77">
        <v>23</v>
      </c>
      <c r="F62" s="77">
        <v>5</v>
      </c>
      <c r="G62" s="77">
        <v>85</v>
      </c>
      <c r="H62" s="77">
        <v>1</v>
      </c>
      <c r="I62" s="78">
        <v>0</v>
      </c>
      <c r="J62" s="77">
        <v>1</v>
      </c>
      <c r="K62" s="77">
        <v>781</v>
      </c>
      <c r="L62" s="77">
        <v>690</v>
      </c>
      <c r="M62" s="79">
        <f t="shared" si="19"/>
        <v>91</v>
      </c>
      <c r="N62" s="77">
        <v>698</v>
      </c>
      <c r="O62" s="77">
        <v>653</v>
      </c>
      <c r="P62" s="80">
        <f t="shared" si="20"/>
        <v>45</v>
      </c>
      <c r="Q62" s="81">
        <f t="shared" si="2"/>
        <v>1878</v>
      </c>
      <c r="R62" s="82">
        <f t="shared" si="3"/>
        <v>1742</v>
      </c>
      <c r="S62" s="82">
        <f t="shared" si="14"/>
        <v>1480</v>
      </c>
      <c r="T62" s="83">
        <f t="shared" si="5"/>
        <v>99.932432432432435</v>
      </c>
      <c r="U62" s="84">
        <f t="shared" si="6"/>
        <v>99.946751863684767</v>
      </c>
      <c r="V62" s="133"/>
      <c r="W62" s="134"/>
      <c r="X62" s="134"/>
    </row>
    <row r="63" spans="1:24" ht="21" customHeight="1" x14ac:dyDescent="0.45">
      <c r="A63" s="75" t="s">
        <v>165</v>
      </c>
      <c r="B63" s="76" t="s">
        <v>166</v>
      </c>
      <c r="C63" s="77">
        <v>334</v>
      </c>
      <c r="D63" s="77">
        <v>157</v>
      </c>
      <c r="E63" s="77">
        <v>22</v>
      </c>
      <c r="F63" s="77">
        <v>35</v>
      </c>
      <c r="G63" s="78">
        <v>128</v>
      </c>
      <c r="H63" s="78">
        <v>0</v>
      </c>
      <c r="I63" s="78">
        <v>0</v>
      </c>
      <c r="J63" s="77">
        <v>2</v>
      </c>
      <c r="K63" s="77">
        <v>739</v>
      </c>
      <c r="L63" s="77">
        <v>587</v>
      </c>
      <c r="M63" s="79">
        <f t="shared" si="19"/>
        <v>152</v>
      </c>
      <c r="N63" s="77">
        <v>673</v>
      </c>
      <c r="O63" s="77">
        <v>616</v>
      </c>
      <c r="P63" s="80">
        <f t="shared" si="20"/>
        <v>57</v>
      </c>
      <c r="Q63" s="81">
        <f t="shared" si="2"/>
        <v>2090</v>
      </c>
      <c r="R63" s="82">
        <f t="shared" si="3"/>
        <v>1881</v>
      </c>
      <c r="S63" s="82">
        <f t="shared" si="14"/>
        <v>1414</v>
      </c>
      <c r="T63" s="83">
        <f t="shared" si="5"/>
        <v>99.858557284299863</v>
      </c>
      <c r="U63" s="84">
        <f t="shared" si="6"/>
        <v>99.904306220095691</v>
      </c>
      <c r="V63" s="133"/>
      <c r="W63" s="134"/>
      <c r="X63" s="134"/>
    </row>
    <row r="64" spans="1:24" ht="21" customHeight="1" x14ac:dyDescent="0.45">
      <c r="A64" s="75" t="s">
        <v>167</v>
      </c>
      <c r="B64" s="76" t="s">
        <v>168</v>
      </c>
      <c r="C64" s="77">
        <v>299</v>
      </c>
      <c r="D64" s="77">
        <v>237</v>
      </c>
      <c r="E64" s="77">
        <v>32</v>
      </c>
      <c r="F64" s="77">
        <v>24</v>
      </c>
      <c r="G64" s="77">
        <v>152</v>
      </c>
      <c r="H64" s="77">
        <v>0</v>
      </c>
      <c r="I64" s="78">
        <v>1</v>
      </c>
      <c r="J64" s="77">
        <v>1</v>
      </c>
      <c r="K64" s="77">
        <v>878</v>
      </c>
      <c r="L64" s="77">
        <v>802</v>
      </c>
      <c r="M64" s="79">
        <f t="shared" si="19"/>
        <v>76</v>
      </c>
      <c r="N64" s="77">
        <v>833</v>
      </c>
      <c r="O64" s="77">
        <v>784</v>
      </c>
      <c r="P64" s="80">
        <f t="shared" si="20"/>
        <v>49</v>
      </c>
      <c r="Q64" s="81">
        <f t="shared" si="2"/>
        <v>2457</v>
      </c>
      <c r="R64" s="82">
        <f t="shared" si="3"/>
        <v>2332</v>
      </c>
      <c r="S64" s="82">
        <f t="shared" si="14"/>
        <v>1712</v>
      </c>
      <c r="T64" s="83">
        <f t="shared" si="5"/>
        <v>99.941588785046733</v>
      </c>
      <c r="U64" s="84">
        <f t="shared" si="6"/>
        <v>99.959299959299969</v>
      </c>
      <c r="V64" s="133"/>
      <c r="W64" s="134"/>
      <c r="X64" s="134"/>
    </row>
    <row r="65" spans="1:24" ht="21" customHeight="1" x14ac:dyDescent="0.45">
      <c r="A65" s="75" t="s">
        <v>169</v>
      </c>
      <c r="B65" s="76" t="s">
        <v>170</v>
      </c>
      <c r="C65" s="77">
        <v>823</v>
      </c>
      <c r="D65" s="77">
        <v>515</v>
      </c>
      <c r="E65" s="77">
        <v>122</v>
      </c>
      <c r="F65" s="77">
        <v>76</v>
      </c>
      <c r="G65" s="77">
        <v>347</v>
      </c>
      <c r="H65" s="77">
        <v>6</v>
      </c>
      <c r="I65" s="78">
        <v>1</v>
      </c>
      <c r="J65" s="77">
        <v>0</v>
      </c>
      <c r="K65" s="77">
        <v>2367</v>
      </c>
      <c r="L65" s="77">
        <v>2021</v>
      </c>
      <c r="M65" s="79">
        <f t="shared" si="19"/>
        <v>346</v>
      </c>
      <c r="N65" s="77">
        <v>1823</v>
      </c>
      <c r="O65" s="77">
        <v>1657</v>
      </c>
      <c r="P65" s="80">
        <f t="shared" si="20"/>
        <v>166</v>
      </c>
      <c r="Q65" s="81">
        <f t="shared" si="2"/>
        <v>6080</v>
      </c>
      <c r="R65" s="82">
        <f t="shared" si="3"/>
        <v>5568</v>
      </c>
      <c r="S65" s="82">
        <f t="shared" si="14"/>
        <v>4190</v>
      </c>
      <c r="T65" s="83">
        <f t="shared" si="5"/>
        <v>100</v>
      </c>
      <c r="U65" s="84">
        <f t="shared" si="6"/>
        <v>100</v>
      </c>
      <c r="V65" s="133"/>
      <c r="W65" s="134"/>
      <c r="X65" s="134"/>
    </row>
    <row r="66" spans="1:24" ht="21" customHeight="1" x14ac:dyDescent="0.45">
      <c r="A66" s="75" t="s">
        <v>108</v>
      </c>
      <c r="B66" s="76" t="s">
        <v>171</v>
      </c>
      <c r="C66" s="77">
        <v>1735</v>
      </c>
      <c r="D66" s="77">
        <v>277</v>
      </c>
      <c r="E66" s="77">
        <v>74</v>
      </c>
      <c r="F66" s="77">
        <v>57</v>
      </c>
      <c r="G66" s="77">
        <v>565</v>
      </c>
      <c r="H66" s="77">
        <v>21</v>
      </c>
      <c r="I66" s="78">
        <v>3</v>
      </c>
      <c r="J66" s="77">
        <v>1</v>
      </c>
      <c r="K66" s="77">
        <v>2759</v>
      </c>
      <c r="L66" s="77">
        <v>2503</v>
      </c>
      <c r="M66" s="79">
        <f t="shared" si="19"/>
        <v>256</v>
      </c>
      <c r="N66" s="77">
        <v>2522</v>
      </c>
      <c r="O66" s="77">
        <v>2342</v>
      </c>
      <c r="P66" s="80">
        <f t="shared" si="20"/>
        <v>180</v>
      </c>
      <c r="Q66" s="81">
        <f t="shared" si="2"/>
        <v>8014</v>
      </c>
      <c r="R66" s="82">
        <f t="shared" si="3"/>
        <v>7578</v>
      </c>
      <c r="S66" s="82">
        <f t="shared" si="14"/>
        <v>5282</v>
      </c>
      <c r="T66" s="83">
        <f t="shared" si="5"/>
        <v>99.981067777357055</v>
      </c>
      <c r="U66" s="84">
        <f t="shared" si="6"/>
        <v>99.987521836785618</v>
      </c>
      <c r="V66" s="133"/>
      <c r="W66" s="134"/>
      <c r="X66" s="134"/>
    </row>
    <row r="67" spans="1:24" ht="21" customHeight="1" x14ac:dyDescent="0.45">
      <c r="A67" s="75" t="s">
        <v>172</v>
      </c>
      <c r="B67" s="76" t="s">
        <v>173</v>
      </c>
      <c r="C67" s="77">
        <v>542</v>
      </c>
      <c r="D67" s="77">
        <v>104</v>
      </c>
      <c r="E67" s="77">
        <v>19</v>
      </c>
      <c r="F67" s="77">
        <v>15</v>
      </c>
      <c r="G67" s="77">
        <v>259</v>
      </c>
      <c r="H67" s="77">
        <v>0</v>
      </c>
      <c r="I67" s="78">
        <v>0</v>
      </c>
      <c r="J67" s="77">
        <v>2</v>
      </c>
      <c r="K67" s="77">
        <v>1228</v>
      </c>
      <c r="L67" s="77">
        <v>1076</v>
      </c>
      <c r="M67" s="79">
        <f t="shared" si="19"/>
        <v>152</v>
      </c>
      <c r="N67" s="77">
        <v>1219</v>
      </c>
      <c r="O67" s="77">
        <v>1104</v>
      </c>
      <c r="P67" s="80">
        <f t="shared" si="20"/>
        <v>115</v>
      </c>
      <c r="Q67" s="81">
        <f t="shared" si="2"/>
        <v>3388</v>
      </c>
      <c r="R67" s="82">
        <f t="shared" si="3"/>
        <v>3121</v>
      </c>
      <c r="S67" s="82">
        <f t="shared" si="14"/>
        <v>2449</v>
      </c>
      <c r="T67" s="83">
        <f t="shared" si="5"/>
        <v>99.918334013883211</v>
      </c>
      <c r="U67" s="84">
        <f t="shared" si="6"/>
        <v>99.940968122786302</v>
      </c>
      <c r="V67" s="133"/>
      <c r="W67" s="134"/>
      <c r="X67" s="134"/>
    </row>
    <row r="68" spans="1:24" ht="21" customHeight="1" x14ac:dyDescent="0.45">
      <c r="A68" s="75" t="s">
        <v>174</v>
      </c>
      <c r="B68" s="76" t="s">
        <v>175</v>
      </c>
      <c r="C68" s="77">
        <v>724</v>
      </c>
      <c r="D68" s="77">
        <v>164</v>
      </c>
      <c r="E68" s="77">
        <v>36</v>
      </c>
      <c r="F68" s="77">
        <v>85</v>
      </c>
      <c r="G68" s="77">
        <v>323</v>
      </c>
      <c r="H68" s="77">
        <v>0</v>
      </c>
      <c r="I68" s="78">
        <v>1</v>
      </c>
      <c r="J68" s="77">
        <v>3</v>
      </c>
      <c r="K68" s="77">
        <v>1602</v>
      </c>
      <c r="L68" s="77">
        <v>1281</v>
      </c>
      <c r="M68" s="79">
        <f t="shared" si="19"/>
        <v>321</v>
      </c>
      <c r="N68" s="77">
        <v>1591</v>
      </c>
      <c r="O68" s="77">
        <v>1368</v>
      </c>
      <c r="P68" s="80">
        <f t="shared" si="20"/>
        <v>223</v>
      </c>
      <c r="Q68" s="81">
        <f t="shared" si="2"/>
        <v>4529</v>
      </c>
      <c r="R68" s="82">
        <f t="shared" si="3"/>
        <v>3985</v>
      </c>
      <c r="S68" s="82">
        <f t="shared" si="14"/>
        <v>3196</v>
      </c>
      <c r="T68" s="83">
        <f t="shared" si="5"/>
        <v>99.906132665832288</v>
      </c>
      <c r="U68" s="84">
        <f t="shared" si="6"/>
        <v>99.933760211967325</v>
      </c>
      <c r="V68" s="133"/>
      <c r="W68" s="134"/>
      <c r="X68" s="134"/>
    </row>
    <row r="69" spans="1:24" ht="21" customHeight="1" x14ac:dyDescent="0.45">
      <c r="A69" s="75" t="s">
        <v>176</v>
      </c>
      <c r="B69" s="76" t="s">
        <v>177</v>
      </c>
      <c r="C69" s="77">
        <v>1134</v>
      </c>
      <c r="D69" s="77">
        <v>320</v>
      </c>
      <c r="E69" s="77">
        <v>85</v>
      </c>
      <c r="F69" s="77">
        <v>114</v>
      </c>
      <c r="G69" s="77">
        <v>505</v>
      </c>
      <c r="H69" s="77">
        <v>1</v>
      </c>
      <c r="I69" s="78">
        <v>0</v>
      </c>
      <c r="J69" s="77">
        <v>3</v>
      </c>
      <c r="K69" s="77">
        <v>3603</v>
      </c>
      <c r="L69" s="77">
        <v>3297</v>
      </c>
      <c r="M69" s="79">
        <f t="shared" si="19"/>
        <v>306</v>
      </c>
      <c r="N69" s="77">
        <v>3101</v>
      </c>
      <c r="O69" s="77">
        <v>2892</v>
      </c>
      <c r="P69" s="80">
        <f t="shared" si="20"/>
        <v>209</v>
      </c>
      <c r="Q69" s="81">
        <f t="shared" ref="Q69:Q132" si="21">R69+M69+P69</f>
        <v>8866</v>
      </c>
      <c r="R69" s="82">
        <f t="shared" ref="R69:R132" si="22">C69+D69+E69+F69+G69+H69+I69+J69+L69+O69</f>
        <v>8351</v>
      </c>
      <c r="S69" s="82">
        <f t="shared" si="14"/>
        <v>6707</v>
      </c>
      <c r="T69" s="83">
        <f t="shared" ref="T69:T132" si="23">100*(K69+N69)/(J69+K69+N69)</f>
        <v>99.955270612792603</v>
      </c>
      <c r="U69" s="84">
        <f t="shared" ref="U69:U132" si="24">(Q69-J69)/Q69*100</f>
        <v>99.966162869388668</v>
      </c>
      <c r="V69" s="133"/>
      <c r="W69" s="134"/>
      <c r="X69" s="134"/>
    </row>
    <row r="70" spans="1:24" ht="21" customHeight="1" x14ac:dyDescent="0.45">
      <c r="A70" s="75" t="s">
        <v>178</v>
      </c>
      <c r="B70" s="76" t="s">
        <v>179</v>
      </c>
      <c r="C70" s="77">
        <v>1714</v>
      </c>
      <c r="D70" s="77">
        <v>493</v>
      </c>
      <c r="E70" s="77">
        <v>65</v>
      </c>
      <c r="F70" s="77">
        <v>123</v>
      </c>
      <c r="G70" s="77">
        <v>632</v>
      </c>
      <c r="H70" s="77">
        <v>16</v>
      </c>
      <c r="I70" s="78">
        <v>0</v>
      </c>
      <c r="J70" s="77">
        <v>1</v>
      </c>
      <c r="K70" s="77">
        <v>4559</v>
      </c>
      <c r="L70" s="77">
        <v>4090</v>
      </c>
      <c r="M70" s="79">
        <f t="shared" si="19"/>
        <v>469</v>
      </c>
      <c r="N70" s="77">
        <v>4057</v>
      </c>
      <c r="O70" s="77">
        <v>3755</v>
      </c>
      <c r="P70" s="80">
        <f t="shared" si="20"/>
        <v>302</v>
      </c>
      <c r="Q70" s="81">
        <f t="shared" si="21"/>
        <v>11660</v>
      </c>
      <c r="R70" s="82">
        <f t="shared" si="22"/>
        <v>10889</v>
      </c>
      <c r="S70" s="82">
        <f t="shared" si="14"/>
        <v>8617</v>
      </c>
      <c r="T70" s="83">
        <f t="shared" si="23"/>
        <v>99.988395033074156</v>
      </c>
      <c r="U70" s="84">
        <f t="shared" si="24"/>
        <v>99.991423670668951</v>
      </c>
      <c r="V70" s="133"/>
      <c r="W70" s="134"/>
      <c r="X70" s="134"/>
    </row>
    <row r="71" spans="1:24" ht="21" customHeight="1" x14ac:dyDescent="0.45">
      <c r="A71" s="75" t="s">
        <v>180</v>
      </c>
      <c r="B71" s="76" t="s">
        <v>181</v>
      </c>
      <c r="C71" s="77">
        <v>715</v>
      </c>
      <c r="D71" s="77">
        <v>155</v>
      </c>
      <c r="E71" s="77">
        <v>35</v>
      </c>
      <c r="F71" s="77">
        <v>31</v>
      </c>
      <c r="G71" s="77">
        <v>404</v>
      </c>
      <c r="H71" s="77">
        <v>22</v>
      </c>
      <c r="I71" s="78">
        <v>1</v>
      </c>
      <c r="J71" s="77">
        <v>4</v>
      </c>
      <c r="K71" s="77">
        <v>2405</v>
      </c>
      <c r="L71" s="77">
        <v>1998</v>
      </c>
      <c r="M71" s="79">
        <f t="shared" si="19"/>
        <v>407</v>
      </c>
      <c r="N71" s="77">
        <v>1987</v>
      </c>
      <c r="O71" s="77">
        <v>1773</v>
      </c>
      <c r="P71" s="80">
        <f t="shared" si="20"/>
        <v>214</v>
      </c>
      <c r="Q71" s="81">
        <f t="shared" si="21"/>
        <v>5759</v>
      </c>
      <c r="R71" s="82">
        <f t="shared" si="22"/>
        <v>5138</v>
      </c>
      <c r="S71" s="82">
        <f t="shared" si="14"/>
        <v>4396</v>
      </c>
      <c r="T71" s="83">
        <f t="shared" si="23"/>
        <v>99.909008189262963</v>
      </c>
      <c r="U71" s="84">
        <f t="shared" si="24"/>
        <v>99.93054349713492</v>
      </c>
      <c r="V71" s="133"/>
      <c r="W71" s="134"/>
      <c r="X71" s="134"/>
    </row>
    <row r="72" spans="1:24" ht="21" customHeight="1" x14ac:dyDescent="0.45">
      <c r="A72" s="75" t="s">
        <v>182</v>
      </c>
      <c r="B72" s="76" t="s">
        <v>183</v>
      </c>
      <c r="C72" s="77">
        <v>793</v>
      </c>
      <c r="D72" s="77">
        <v>208</v>
      </c>
      <c r="E72" s="77">
        <v>57</v>
      </c>
      <c r="F72" s="77">
        <v>83</v>
      </c>
      <c r="G72" s="77">
        <v>867</v>
      </c>
      <c r="H72" s="77">
        <v>2</v>
      </c>
      <c r="I72" s="78">
        <v>4</v>
      </c>
      <c r="J72" s="77">
        <v>1</v>
      </c>
      <c r="K72" s="77">
        <v>2054</v>
      </c>
      <c r="L72" s="77">
        <v>1793</v>
      </c>
      <c r="M72" s="79">
        <f t="shared" si="19"/>
        <v>261</v>
      </c>
      <c r="N72" s="77">
        <v>1757</v>
      </c>
      <c r="O72" s="77">
        <v>1540</v>
      </c>
      <c r="P72" s="80">
        <f t="shared" si="20"/>
        <v>217</v>
      </c>
      <c r="Q72" s="81">
        <f t="shared" si="21"/>
        <v>5826</v>
      </c>
      <c r="R72" s="82">
        <f t="shared" si="22"/>
        <v>5348</v>
      </c>
      <c r="S72" s="82">
        <f t="shared" si="14"/>
        <v>3812</v>
      </c>
      <c r="T72" s="83">
        <f t="shared" si="23"/>
        <v>99.973767051416573</v>
      </c>
      <c r="U72" s="84">
        <f t="shared" si="24"/>
        <v>99.98283556470993</v>
      </c>
      <c r="V72" s="133"/>
      <c r="W72" s="134"/>
      <c r="X72" s="134"/>
    </row>
    <row r="73" spans="1:24" ht="21" customHeight="1" x14ac:dyDescent="0.45">
      <c r="A73" s="75" t="s">
        <v>184</v>
      </c>
      <c r="B73" s="76" t="s">
        <v>185</v>
      </c>
      <c r="C73" s="77">
        <v>783</v>
      </c>
      <c r="D73" s="77">
        <v>172</v>
      </c>
      <c r="E73" s="77">
        <v>65</v>
      </c>
      <c r="F73" s="77">
        <v>33</v>
      </c>
      <c r="G73" s="77">
        <v>536</v>
      </c>
      <c r="H73" s="77">
        <v>3</v>
      </c>
      <c r="I73" s="78">
        <v>1</v>
      </c>
      <c r="J73" s="77">
        <v>2</v>
      </c>
      <c r="K73" s="77">
        <v>2034</v>
      </c>
      <c r="L73" s="77">
        <v>1847</v>
      </c>
      <c r="M73" s="79">
        <f t="shared" si="19"/>
        <v>187</v>
      </c>
      <c r="N73" s="77">
        <v>1721</v>
      </c>
      <c r="O73" s="77">
        <v>1586</v>
      </c>
      <c r="P73" s="80">
        <f t="shared" si="20"/>
        <v>135</v>
      </c>
      <c r="Q73" s="81">
        <f t="shared" si="21"/>
        <v>5350</v>
      </c>
      <c r="R73" s="82">
        <f t="shared" si="22"/>
        <v>5028</v>
      </c>
      <c r="S73" s="82">
        <f t="shared" si="14"/>
        <v>3757</v>
      </c>
      <c r="T73" s="83">
        <f t="shared" si="23"/>
        <v>99.946766036731432</v>
      </c>
      <c r="U73" s="84">
        <f t="shared" si="24"/>
        <v>99.962616822429908</v>
      </c>
      <c r="V73" s="133"/>
      <c r="W73" s="134"/>
      <c r="X73" s="134"/>
    </row>
    <row r="74" spans="1:24" ht="21" customHeight="1" x14ac:dyDescent="0.45">
      <c r="A74" s="75" t="s">
        <v>186</v>
      </c>
      <c r="B74" s="76" t="s">
        <v>187</v>
      </c>
      <c r="C74" s="77">
        <v>979</v>
      </c>
      <c r="D74" s="77">
        <v>361</v>
      </c>
      <c r="E74" s="77">
        <v>47</v>
      </c>
      <c r="F74" s="77">
        <v>70</v>
      </c>
      <c r="G74" s="77">
        <v>389</v>
      </c>
      <c r="H74" s="77">
        <v>3</v>
      </c>
      <c r="I74" s="78">
        <v>0</v>
      </c>
      <c r="J74" s="77">
        <v>3</v>
      </c>
      <c r="K74" s="77">
        <v>2360</v>
      </c>
      <c r="L74" s="77">
        <v>2115</v>
      </c>
      <c r="M74" s="79">
        <f t="shared" si="19"/>
        <v>245</v>
      </c>
      <c r="N74" s="77">
        <v>2231</v>
      </c>
      <c r="O74" s="77">
        <v>2087</v>
      </c>
      <c r="P74" s="80">
        <f t="shared" si="20"/>
        <v>144</v>
      </c>
      <c r="Q74" s="81">
        <f t="shared" si="21"/>
        <v>6443</v>
      </c>
      <c r="R74" s="82">
        <f t="shared" si="22"/>
        <v>6054</v>
      </c>
      <c r="S74" s="82">
        <f t="shared" si="14"/>
        <v>4594</v>
      </c>
      <c r="T74" s="83">
        <f t="shared" si="23"/>
        <v>99.934697431432298</v>
      </c>
      <c r="U74" s="84">
        <f t="shared" si="24"/>
        <v>99.953437839515757</v>
      </c>
      <c r="V74" s="133"/>
      <c r="W74" s="134"/>
      <c r="X74" s="134"/>
    </row>
    <row r="75" spans="1:24" ht="21" customHeight="1" x14ac:dyDescent="0.45">
      <c r="A75" s="75" t="s">
        <v>188</v>
      </c>
      <c r="B75" s="76" t="s">
        <v>189</v>
      </c>
      <c r="C75" s="77">
        <v>1055</v>
      </c>
      <c r="D75" s="77">
        <v>281</v>
      </c>
      <c r="E75" s="77">
        <v>71</v>
      </c>
      <c r="F75" s="77">
        <v>68</v>
      </c>
      <c r="G75" s="77">
        <v>459</v>
      </c>
      <c r="H75" s="77">
        <v>1</v>
      </c>
      <c r="I75" s="78">
        <v>2</v>
      </c>
      <c r="J75" s="77">
        <v>2</v>
      </c>
      <c r="K75" s="77">
        <v>2312</v>
      </c>
      <c r="L75" s="77">
        <v>2128</v>
      </c>
      <c r="M75" s="79">
        <f t="shared" si="19"/>
        <v>184</v>
      </c>
      <c r="N75" s="77">
        <v>2168</v>
      </c>
      <c r="O75" s="77">
        <v>2032</v>
      </c>
      <c r="P75" s="80">
        <f t="shared" si="20"/>
        <v>136</v>
      </c>
      <c r="Q75" s="81">
        <f t="shared" si="21"/>
        <v>6419</v>
      </c>
      <c r="R75" s="82">
        <f t="shared" si="22"/>
        <v>6099</v>
      </c>
      <c r="S75" s="82">
        <f t="shared" si="14"/>
        <v>4482</v>
      </c>
      <c r="T75" s="83">
        <f t="shared" si="23"/>
        <v>99.955377063810801</v>
      </c>
      <c r="U75" s="84">
        <f t="shared" si="24"/>
        <v>99.968842498831592</v>
      </c>
      <c r="V75" s="133"/>
      <c r="W75" s="134"/>
      <c r="X75" s="134"/>
    </row>
    <row r="76" spans="1:24" ht="21" customHeight="1" x14ac:dyDescent="0.45">
      <c r="A76" s="75" t="s">
        <v>190</v>
      </c>
      <c r="B76" s="76" t="s">
        <v>191</v>
      </c>
      <c r="C76" s="77">
        <v>1171</v>
      </c>
      <c r="D76" s="77">
        <v>365</v>
      </c>
      <c r="E76" s="77">
        <v>52</v>
      </c>
      <c r="F76" s="77">
        <v>159</v>
      </c>
      <c r="G76" s="77">
        <v>487</v>
      </c>
      <c r="H76" s="77">
        <v>18</v>
      </c>
      <c r="I76" s="78">
        <v>0</v>
      </c>
      <c r="J76" s="77">
        <v>4</v>
      </c>
      <c r="K76" s="77">
        <v>2647</v>
      </c>
      <c r="L76" s="77">
        <v>2451</v>
      </c>
      <c r="M76" s="79">
        <f t="shared" si="19"/>
        <v>196</v>
      </c>
      <c r="N76" s="77">
        <v>2349</v>
      </c>
      <c r="O76" s="77">
        <v>2187</v>
      </c>
      <c r="P76" s="80">
        <f t="shared" si="20"/>
        <v>162</v>
      </c>
      <c r="Q76" s="81">
        <f t="shared" si="21"/>
        <v>7252</v>
      </c>
      <c r="R76" s="82">
        <f t="shared" si="22"/>
        <v>6894</v>
      </c>
      <c r="S76" s="82">
        <f t="shared" si="14"/>
        <v>5000</v>
      </c>
      <c r="T76" s="83">
        <f t="shared" si="23"/>
        <v>99.92</v>
      </c>
      <c r="U76" s="84">
        <f t="shared" si="24"/>
        <v>99.944842801985658</v>
      </c>
      <c r="V76" s="133"/>
      <c r="W76" s="134"/>
      <c r="X76" s="134"/>
    </row>
    <row r="77" spans="1:24" ht="21" customHeight="1" x14ac:dyDescent="0.45">
      <c r="A77" s="75" t="s">
        <v>192</v>
      </c>
      <c r="B77" s="76" t="s">
        <v>193</v>
      </c>
      <c r="C77" s="77">
        <v>550</v>
      </c>
      <c r="D77" s="77">
        <v>221</v>
      </c>
      <c r="E77" s="77">
        <v>41</v>
      </c>
      <c r="F77" s="77">
        <v>203</v>
      </c>
      <c r="G77" s="77">
        <v>221</v>
      </c>
      <c r="H77" s="77">
        <v>8</v>
      </c>
      <c r="I77" s="78">
        <v>2</v>
      </c>
      <c r="J77" s="77">
        <v>0</v>
      </c>
      <c r="K77" s="77">
        <v>1364</v>
      </c>
      <c r="L77" s="77">
        <v>1168</v>
      </c>
      <c r="M77" s="79">
        <f t="shared" si="19"/>
        <v>196</v>
      </c>
      <c r="N77" s="77">
        <v>1170</v>
      </c>
      <c r="O77" s="77">
        <v>1050</v>
      </c>
      <c r="P77" s="80">
        <f t="shared" si="20"/>
        <v>120</v>
      </c>
      <c r="Q77" s="81">
        <f t="shared" si="21"/>
        <v>3780</v>
      </c>
      <c r="R77" s="82">
        <f t="shared" si="22"/>
        <v>3464</v>
      </c>
      <c r="S77" s="82">
        <f t="shared" si="14"/>
        <v>2534</v>
      </c>
      <c r="T77" s="83">
        <f t="shared" si="23"/>
        <v>100</v>
      </c>
      <c r="U77" s="84">
        <f t="shared" si="24"/>
        <v>100</v>
      </c>
      <c r="V77" s="133"/>
      <c r="W77" s="134"/>
      <c r="X77" s="134"/>
    </row>
    <row r="78" spans="1:24" ht="21" customHeight="1" x14ac:dyDescent="0.45">
      <c r="A78" s="75" t="s">
        <v>194</v>
      </c>
      <c r="B78" s="76" t="s">
        <v>195</v>
      </c>
      <c r="C78" s="77">
        <v>626</v>
      </c>
      <c r="D78" s="77">
        <v>141</v>
      </c>
      <c r="E78" s="77">
        <v>34</v>
      </c>
      <c r="F78" s="77">
        <v>31</v>
      </c>
      <c r="G78" s="77">
        <v>230</v>
      </c>
      <c r="H78" s="77">
        <v>3</v>
      </c>
      <c r="I78" s="78">
        <v>1</v>
      </c>
      <c r="J78" s="77">
        <v>0</v>
      </c>
      <c r="K78" s="77">
        <v>1120</v>
      </c>
      <c r="L78" s="77">
        <v>1028</v>
      </c>
      <c r="M78" s="79">
        <f t="shared" si="19"/>
        <v>92</v>
      </c>
      <c r="N78" s="77">
        <v>1024</v>
      </c>
      <c r="O78" s="77">
        <v>955</v>
      </c>
      <c r="P78" s="80">
        <f t="shared" si="20"/>
        <v>69</v>
      </c>
      <c r="Q78" s="81">
        <f t="shared" si="21"/>
        <v>3210</v>
      </c>
      <c r="R78" s="82">
        <f t="shared" si="22"/>
        <v>3049</v>
      </c>
      <c r="S78" s="82">
        <f t="shared" si="14"/>
        <v>2144</v>
      </c>
      <c r="T78" s="83">
        <f t="shared" si="23"/>
        <v>100</v>
      </c>
      <c r="U78" s="84">
        <f t="shared" si="24"/>
        <v>100</v>
      </c>
      <c r="V78" s="133"/>
      <c r="W78" s="134"/>
      <c r="X78" s="134"/>
    </row>
    <row r="79" spans="1:24" ht="21" customHeight="1" x14ac:dyDescent="0.45">
      <c r="A79" s="75" t="s">
        <v>196</v>
      </c>
      <c r="B79" s="76" t="s">
        <v>197</v>
      </c>
      <c r="C79" s="77">
        <v>185</v>
      </c>
      <c r="D79" s="77">
        <v>52</v>
      </c>
      <c r="E79" s="77">
        <v>6</v>
      </c>
      <c r="F79" s="77">
        <v>6</v>
      </c>
      <c r="G79" s="77">
        <v>75</v>
      </c>
      <c r="H79" s="77">
        <v>2</v>
      </c>
      <c r="I79" s="78">
        <v>1</v>
      </c>
      <c r="J79" s="77">
        <v>2</v>
      </c>
      <c r="K79" s="77">
        <v>598</v>
      </c>
      <c r="L79" s="77">
        <v>491</v>
      </c>
      <c r="M79" s="79">
        <f t="shared" si="19"/>
        <v>107</v>
      </c>
      <c r="N79" s="77">
        <v>461</v>
      </c>
      <c r="O79" s="77">
        <v>422</v>
      </c>
      <c r="P79" s="80">
        <f t="shared" si="20"/>
        <v>39</v>
      </c>
      <c r="Q79" s="81">
        <f t="shared" si="21"/>
        <v>1388</v>
      </c>
      <c r="R79" s="82">
        <f t="shared" si="22"/>
        <v>1242</v>
      </c>
      <c r="S79" s="82">
        <f t="shared" si="14"/>
        <v>1061</v>
      </c>
      <c r="T79" s="83">
        <f t="shared" si="23"/>
        <v>99.811498586239395</v>
      </c>
      <c r="U79" s="84">
        <f t="shared" si="24"/>
        <v>99.85590778097982</v>
      </c>
      <c r="V79" s="133"/>
      <c r="W79" s="134"/>
      <c r="X79" s="134"/>
    </row>
    <row r="80" spans="1:24" ht="21" customHeight="1" x14ac:dyDescent="0.45">
      <c r="A80" s="75" t="s">
        <v>198</v>
      </c>
      <c r="B80" s="76" t="s">
        <v>199</v>
      </c>
      <c r="C80" s="77">
        <v>165</v>
      </c>
      <c r="D80" s="77">
        <v>39</v>
      </c>
      <c r="E80" s="77">
        <v>11</v>
      </c>
      <c r="F80" s="77">
        <v>4</v>
      </c>
      <c r="G80" s="77">
        <v>66</v>
      </c>
      <c r="H80" s="77">
        <v>0</v>
      </c>
      <c r="I80" s="78">
        <v>0</v>
      </c>
      <c r="J80" s="77">
        <v>1</v>
      </c>
      <c r="K80" s="77">
        <v>590</v>
      </c>
      <c r="L80" s="77">
        <v>529</v>
      </c>
      <c r="M80" s="79">
        <f t="shared" si="19"/>
        <v>61</v>
      </c>
      <c r="N80" s="77">
        <v>498</v>
      </c>
      <c r="O80" s="77">
        <v>468</v>
      </c>
      <c r="P80" s="80">
        <f t="shared" si="20"/>
        <v>30</v>
      </c>
      <c r="Q80" s="81">
        <f t="shared" si="21"/>
        <v>1374</v>
      </c>
      <c r="R80" s="82">
        <f t="shared" si="22"/>
        <v>1283</v>
      </c>
      <c r="S80" s="82">
        <f t="shared" si="14"/>
        <v>1089</v>
      </c>
      <c r="T80" s="83">
        <f t="shared" si="23"/>
        <v>99.908172635445368</v>
      </c>
      <c r="U80" s="84">
        <f t="shared" si="24"/>
        <v>99.927219796215425</v>
      </c>
      <c r="V80" s="133"/>
      <c r="W80" s="134"/>
      <c r="X80" s="134"/>
    </row>
    <row r="81" spans="1:24" ht="21" customHeight="1" x14ac:dyDescent="0.45">
      <c r="A81" s="120" t="s">
        <v>200</v>
      </c>
      <c r="B81" s="116" t="s">
        <v>201</v>
      </c>
      <c r="C81" s="77">
        <v>1151</v>
      </c>
      <c r="D81" s="77">
        <v>391</v>
      </c>
      <c r="E81" s="77">
        <v>58</v>
      </c>
      <c r="F81" s="77">
        <v>150</v>
      </c>
      <c r="G81" s="77">
        <v>1158</v>
      </c>
      <c r="H81" s="77">
        <v>10</v>
      </c>
      <c r="I81" s="78">
        <v>6</v>
      </c>
      <c r="J81" s="77">
        <v>3</v>
      </c>
      <c r="K81" s="77">
        <v>3638</v>
      </c>
      <c r="L81" s="77">
        <v>3294</v>
      </c>
      <c r="M81" s="79">
        <f t="shared" si="19"/>
        <v>344</v>
      </c>
      <c r="N81" s="78">
        <v>3052</v>
      </c>
      <c r="O81" s="78">
        <v>2555</v>
      </c>
      <c r="P81" s="80">
        <f t="shared" si="20"/>
        <v>497</v>
      </c>
      <c r="Q81" s="81">
        <f t="shared" si="21"/>
        <v>9617</v>
      </c>
      <c r="R81" s="82">
        <f t="shared" si="22"/>
        <v>8776</v>
      </c>
      <c r="S81" s="82">
        <f t="shared" si="14"/>
        <v>6693</v>
      </c>
      <c r="T81" s="83">
        <f t="shared" si="23"/>
        <v>99.955177050649937</v>
      </c>
      <c r="U81" s="84">
        <f t="shared" si="24"/>
        <v>99.968805240719561</v>
      </c>
      <c r="V81" s="133"/>
      <c r="W81" s="134"/>
      <c r="X81" s="134"/>
    </row>
    <row r="82" spans="1:24" ht="21" customHeight="1" x14ac:dyDescent="0.45">
      <c r="A82" s="75" t="s">
        <v>202</v>
      </c>
      <c r="B82" s="76" t="s">
        <v>203</v>
      </c>
      <c r="C82" s="77">
        <v>2830</v>
      </c>
      <c r="D82" s="77">
        <v>1533</v>
      </c>
      <c r="E82" s="77">
        <v>275</v>
      </c>
      <c r="F82" s="77">
        <v>548</v>
      </c>
      <c r="G82" s="77">
        <v>1903</v>
      </c>
      <c r="H82" s="77">
        <v>18</v>
      </c>
      <c r="I82" s="78">
        <v>29</v>
      </c>
      <c r="J82" s="77">
        <v>25</v>
      </c>
      <c r="K82" s="77">
        <v>7008</v>
      </c>
      <c r="L82" s="77">
        <v>5639</v>
      </c>
      <c r="M82" s="79">
        <f t="shared" si="19"/>
        <v>1369</v>
      </c>
      <c r="N82" s="78">
        <v>5108</v>
      </c>
      <c r="O82" s="78">
        <v>4437</v>
      </c>
      <c r="P82" s="80">
        <f t="shared" si="20"/>
        <v>671</v>
      </c>
      <c r="Q82" s="81">
        <f t="shared" si="21"/>
        <v>19277</v>
      </c>
      <c r="R82" s="82">
        <f t="shared" si="22"/>
        <v>17237</v>
      </c>
      <c r="S82" s="82">
        <f t="shared" si="14"/>
        <v>12141</v>
      </c>
      <c r="T82" s="83">
        <f t="shared" si="23"/>
        <v>99.794086154353025</v>
      </c>
      <c r="U82" s="84">
        <f t="shared" si="24"/>
        <v>99.870311770503704</v>
      </c>
      <c r="V82" s="133"/>
      <c r="W82" s="134"/>
      <c r="X82" s="134"/>
    </row>
    <row r="83" spans="1:24" ht="21" customHeight="1" x14ac:dyDescent="0.45">
      <c r="A83" s="75" t="s">
        <v>98</v>
      </c>
      <c r="B83" s="76" t="s">
        <v>204</v>
      </c>
      <c r="C83" s="78">
        <v>0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9">
        <f t="shared" si="19"/>
        <v>0</v>
      </c>
      <c r="N83" s="78">
        <v>0</v>
      </c>
      <c r="O83" s="78">
        <v>0</v>
      </c>
      <c r="P83" s="80">
        <f t="shared" si="20"/>
        <v>0</v>
      </c>
      <c r="Q83" s="81">
        <f t="shared" si="21"/>
        <v>0</v>
      </c>
      <c r="R83" s="82">
        <f t="shared" si="22"/>
        <v>0</v>
      </c>
      <c r="S83" s="82">
        <f t="shared" si="14"/>
        <v>0</v>
      </c>
      <c r="T83" s="83" t="e">
        <f t="shared" si="23"/>
        <v>#DIV/0!</v>
      </c>
      <c r="U83" s="84" t="e">
        <f t="shared" si="24"/>
        <v>#DIV/0!</v>
      </c>
      <c r="V83" s="133"/>
      <c r="W83" s="134"/>
      <c r="X83" s="134"/>
    </row>
    <row r="84" spans="1:24" ht="21" customHeight="1" x14ac:dyDescent="0.45">
      <c r="A84" s="111" t="s">
        <v>205</v>
      </c>
      <c r="B84" s="88" t="s">
        <v>206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90">
        <f t="shared" si="19"/>
        <v>0</v>
      </c>
      <c r="N84" s="89">
        <v>1</v>
      </c>
      <c r="O84" s="89">
        <v>1</v>
      </c>
      <c r="P84" s="91">
        <f t="shared" si="20"/>
        <v>0</v>
      </c>
      <c r="Q84" s="112">
        <f t="shared" si="21"/>
        <v>1</v>
      </c>
      <c r="R84" s="113">
        <f t="shared" si="22"/>
        <v>1</v>
      </c>
      <c r="S84" s="113">
        <f t="shared" si="14"/>
        <v>1</v>
      </c>
      <c r="T84" s="114">
        <f t="shared" si="23"/>
        <v>100</v>
      </c>
      <c r="U84" s="115">
        <f t="shared" si="24"/>
        <v>100</v>
      </c>
    </row>
    <row r="85" spans="1:24" ht="21" customHeight="1" x14ac:dyDescent="0.45">
      <c r="A85" s="96"/>
      <c r="B85" s="97" t="s">
        <v>32</v>
      </c>
      <c r="C85" s="98">
        <f t="shared" ref="C85:P85" si="25">SUM(C58:C84)</f>
        <v>20571</v>
      </c>
      <c r="D85" s="98">
        <f t="shared" si="25"/>
        <v>7199</v>
      </c>
      <c r="E85" s="98">
        <f t="shared" si="25"/>
        <v>1388</v>
      </c>
      <c r="F85" s="98">
        <f t="shared" si="25"/>
        <v>2097</v>
      </c>
      <c r="G85" s="98">
        <f t="shared" si="25"/>
        <v>10726</v>
      </c>
      <c r="H85" s="98">
        <f>SUM(H58:H84)</f>
        <v>149</v>
      </c>
      <c r="I85" s="98">
        <f t="shared" si="25"/>
        <v>66</v>
      </c>
      <c r="J85" s="98">
        <f t="shared" si="25"/>
        <v>64</v>
      </c>
      <c r="K85" s="98">
        <f t="shared" si="25"/>
        <v>52299</v>
      </c>
      <c r="L85" s="98">
        <f t="shared" si="25"/>
        <v>45746</v>
      </c>
      <c r="M85" s="98">
        <f t="shared" si="25"/>
        <v>6553</v>
      </c>
      <c r="N85" s="98">
        <f t="shared" si="25"/>
        <v>44801</v>
      </c>
      <c r="O85" s="98">
        <f t="shared" si="25"/>
        <v>40591</v>
      </c>
      <c r="P85" s="98">
        <f t="shared" si="25"/>
        <v>4210</v>
      </c>
      <c r="Q85" s="99">
        <f t="shared" si="21"/>
        <v>139360</v>
      </c>
      <c r="R85" s="100">
        <f t="shared" si="22"/>
        <v>128597</v>
      </c>
      <c r="S85" s="100">
        <f t="shared" si="14"/>
        <v>97164</v>
      </c>
      <c r="T85" s="101">
        <f t="shared" si="23"/>
        <v>99.934131983038981</v>
      </c>
      <c r="U85" s="102">
        <f t="shared" si="24"/>
        <v>99.954075774971301</v>
      </c>
    </row>
    <row r="86" spans="1:24" ht="21" customHeight="1" x14ac:dyDescent="0.45">
      <c r="A86" s="103"/>
      <c r="B86" s="104" t="s">
        <v>207</v>
      </c>
      <c r="C86" s="105" t="s">
        <v>22</v>
      </c>
      <c r="D86" s="105" t="s">
        <v>22</v>
      </c>
      <c r="E86" s="105" t="s">
        <v>22</v>
      </c>
      <c r="F86" s="105" t="s">
        <v>22</v>
      </c>
      <c r="G86" s="105" t="s">
        <v>22</v>
      </c>
      <c r="H86" s="105" t="s">
        <v>22</v>
      </c>
      <c r="I86" s="105" t="s">
        <v>22</v>
      </c>
      <c r="J86" s="105" t="s">
        <v>22</v>
      </c>
      <c r="K86" s="105" t="s">
        <v>22</v>
      </c>
      <c r="L86" s="105" t="s">
        <v>22</v>
      </c>
      <c r="M86" s="105" t="s">
        <v>22</v>
      </c>
      <c r="N86" s="105" t="s">
        <v>22</v>
      </c>
      <c r="O86" s="105" t="s">
        <v>22</v>
      </c>
      <c r="P86" s="105" t="s">
        <v>22</v>
      </c>
      <c r="Q86" s="106" t="s">
        <v>22</v>
      </c>
      <c r="R86" s="106" t="s">
        <v>22</v>
      </c>
      <c r="S86" s="106" t="s">
        <v>22</v>
      </c>
      <c r="T86" s="105" t="s">
        <v>22</v>
      </c>
      <c r="U86" s="105" t="s">
        <v>22</v>
      </c>
      <c r="V86" s="132"/>
      <c r="W86" s="132"/>
      <c r="X86" s="132"/>
    </row>
    <row r="87" spans="1:24" ht="21" customHeight="1" x14ac:dyDescent="0.45">
      <c r="A87" s="65" t="s">
        <v>205</v>
      </c>
      <c r="B87" s="66" t="s">
        <v>208</v>
      </c>
      <c r="C87" s="67">
        <v>486</v>
      </c>
      <c r="D87" s="67">
        <v>212</v>
      </c>
      <c r="E87" s="68">
        <v>67</v>
      </c>
      <c r="F87" s="67">
        <v>18</v>
      </c>
      <c r="G87" s="68">
        <v>288</v>
      </c>
      <c r="H87" s="68">
        <v>7</v>
      </c>
      <c r="I87" s="68">
        <v>0</v>
      </c>
      <c r="J87" s="67">
        <v>2</v>
      </c>
      <c r="K87" s="67">
        <v>2016</v>
      </c>
      <c r="L87" s="67">
        <v>1701</v>
      </c>
      <c r="M87" s="69">
        <f t="shared" ref="M87:M103" si="26">K87-L87</f>
        <v>315</v>
      </c>
      <c r="N87" s="67">
        <v>1508</v>
      </c>
      <c r="O87" s="67">
        <v>1319</v>
      </c>
      <c r="P87" s="70">
        <f t="shared" ref="P87:P103" si="27">N87-O87</f>
        <v>189</v>
      </c>
      <c r="Q87" s="81">
        <f t="shared" si="21"/>
        <v>4604</v>
      </c>
      <c r="R87" s="82">
        <f t="shared" si="22"/>
        <v>4100</v>
      </c>
      <c r="S87" s="82">
        <f t="shared" si="14"/>
        <v>3526</v>
      </c>
      <c r="T87" s="83">
        <f t="shared" si="23"/>
        <v>99.943278502552474</v>
      </c>
      <c r="U87" s="84">
        <f t="shared" si="24"/>
        <v>99.956559513466544</v>
      </c>
      <c r="V87" s="133"/>
      <c r="W87" s="134"/>
      <c r="X87" s="134"/>
    </row>
    <row r="88" spans="1:24" ht="21" customHeight="1" x14ac:dyDescent="0.45">
      <c r="A88" s="75" t="s">
        <v>209</v>
      </c>
      <c r="B88" s="76" t="s">
        <v>210</v>
      </c>
      <c r="C88" s="77">
        <v>271</v>
      </c>
      <c r="D88" s="77">
        <v>58</v>
      </c>
      <c r="E88" s="78">
        <v>7</v>
      </c>
      <c r="F88" s="77">
        <v>11</v>
      </c>
      <c r="G88" s="78">
        <v>232</v>
      </c>
      <c r="H88" s="78">
        <v>5</v>
      </c>
      <c r="I88" s="78">
        <v>1</v>
      </c>
      <c r="J88" s="77">
        <v>1</v>
      </c>
      <c r="K88" s="77">
        <v>1159</v>
      </c>
      <c r="L88" s="77">
        <v>791</v>
      </c>
      <c r="M88" s="79">
        <f t="shared" si="26"/>
        <v>368</v>
      </c>
      <c r="N88" s="77">
        <v>877</v>
      </c>
      <c r="O88" s="77">
        <v>714</v>
      </c>
      <c r="P88" s="80">
        <f t="shared" si="27"/>
        <v>163</v>
      </c>
      <c r="Q88" s="81">
        <f t="shared" si="21"/>
        <v>2622</v>
      </c>
      <c r="R88" s="82">
        <f t="shared" si="22"/>
        <v>2091</v>
      </c>
      <c r="S88" s="82">
        <f t="shared" si="14"/>
        <v>2037</v>
      </c>
      <c r="T88" s="83">
        <f t="shared" si="23"/>
        <v>99.950908198330879</v>
      </c>
      <c r="U88" s="84">
        <f t="shared" si="24"/>
        <v>99.961861174675818</v>
      </c>
      <c r="V88" s="133"/>
      <c r="W88" s="134"/>
      <c r="X88" s="134"/>
    </row>
    <row r="89" spans="1:24" ht="21" customHeight="1" x14ac:dyDescent="0.45">
      <c r="A89" s="75" t="s">
        <v>211</v>
      </c>
      <c r="B89" s="76" t="s">
        <v>212</v>
      </c>
      <c r="C89" s="77">
        <v>100</v>
      </c>
      <c r="D89" s="77">
        <v>8</v>
      </c>
      <c r="E89" s="78">
        <v>2</v>
      </c>
      <c r="F89" s="77">
        <v>7</v>
      </c>
      <c r="G89" s="78">
        <v>94</v>
      </c>
      <c r="H89" s="78">
        <v>16</v>
      </c>
      <c r="I89" s="78">
        <v>0</v>
      </c>
      <c r="J89" s="77">
        <v>0</v>
      </c>
      <c r="K89" s="77">
        <v>788</v>
      </c>
      <c r="L89" s="77">
        <v>447</v>
      </c>
      <c r="M89" s="79">
        <f t="shared" si="26"/>
        <v>341</v>
      </c>
      <c r="N89" s="77">
        <v>481</v>
      </c>
      <c r="O89" s="77">
        <v>342</v>
      </c>
      <c r="P89" s="80">
        <f t="shared" si="27"/>
        <v>139</v>
      </c>
      <c r="Q89" s="81">
        <f t="shared" si="21"/>
        <v>1496</v>
      </c>
      <c r="R89" s="82">
        <f t="shared" si="22"/>
        <v>1016</v>
      </c>
      <c r="S89" s="82">
        <f t="shared" si="14"/>
        <v>1269</v>
      </c>
      <c r="T89" s="83">
        <f t="shared" si="23"/>
        <v>100</v>
      </c>
      <c r="U89" s="84">
        <f t="shared" si="24"/>
        <v>100</v>
      </c>
      <c r="V89" s="133"/>
      <c r="W89" s="134"/>
      <c r="X89" s="134"/>
    </row>
    <row r="90" spans="1:24" ht="21" customHeight="1" x14ac:dyDescent="0.45">
      <c r="A90" s="75" t="s">
        <v>213</v>
      </c>
      <c r="B90" s="76" t="s">
        <v>214</v>
      </c>
      <c r="C90" s="77">
        <v>239</v>
      </c>
      <c r="D90" s="77">
        <v>163</v>
      </c>
      <c r="E90" s="78">
        <v>22</v>
      </c>
      <c r="F90" s="77">
        <v>34</v>
      </c>
      <c r="G90" s="78">
        <v>250</v>
      </c>
      <c r="H90" s="78">
        <v>0</v>
      </c>
      <c r="I90" s="78">
        <v>0</v>
      </c>
      <c r="J90" s="77">
        <v>4</v>
      </c>
      <c r="K90" s="77">
        <v>904</v>
      </c>
      <c r="L90" s="77">
        <v>547</v>
      </c>
      <c r="M90" s="79">
        <f t="shared" si="26"/>
        <v>357</v>
      </c>
      <c r="N90" s="77">
        <v>621</v>
      </c>
      <c r="O90" s="77">
        <v>473</v>
      </c>
      <c r="P90" s="80">
        <f t="shared" si="27"/>
        <v>148</v>
      </c>
      <c r="Q90" s="81">
        <f t="shared" si="21"/>
        <v>2237</v>
      </c>
      <c r="R90" s="82">
        <f t="shared" si="22"/>
        <v>1732</v>
      </c>
      <c r="S90" s="82">
        <f t="shared" si="14"/>
        <v>1529</v>
      </c>
      <c r="T90" s="83">
        <f t="shared" si="23"/>
        <v>99.73839110529758</v>
      </c>
      <c r="U90" s="84">
        <f t="shared" si="24"/>
        <v>99.821189092534652</v>
      </c>
      <c r="V90" s="133"/>
      <c r="W90" s="134"/>
      <c r="X90" s="134"/>
    </row>
    <row r="91" spans="1:24" ht="21" customHeight="1" x14ac:dyDescent="0.45">
      <c r="A91" s="75" t="s">
        <v>215</v>
      </c>
      <c r="B91" s="76" t="s">
        <v>216</v>
      </c>
      <c r="C91" s="77">
        <v>248</v>
      </c>
      <c r="D91" s="77">
        <v>35</v>
      </c>
      <c r="E91" s="78">
        <v>9</v>
      </c>
      <c r="F91" s="77">
        <v>15</v>
      </c>
      <c r="G91" s="78">
        <v>210</v>
      </c>
      <c r="H91" s="78">
        <v>14</v>
      </c>
      <c r="I91" s="78">
        <v>0</v>
      </c>
      <c r="J91" s="77">
        <v>1</v>
      </c>
      <c r="K91" s="77">
        <v>1031</v>
      </c>
      <c r="L91" s="77">
        <v>643</v>
      </c>
      <c r="M91" s="79">
        <f t="shared" si="26"/>
        <v>388</v>
      </c>
      <c r="N91" s="77">
        <v>729</v>
      </c>
      <c r="O91" s="77">
        <v>552</v>
      </c>
      <c r="P91" s="80">
        <f t="shared" si="27"/>
        <v>177</v>
      </c>
      <c r="Q91" s="81">
        <f t="shared" si="21"/>
        <v>2292</v>
      </c>
      <c r="R91" s="82">
        <f t="shared" si="22"/>
        <v>1727</v>
      </c>
      <c r="S91" s="82">
        <f t="shared" si="14"/>
        <v>1761</v>
      </c>
      <c r="T91" s="83">
        <f t="shared" si="23"/>
        <v>99.943214082907446</v>
      </c>
      <c r="U91" s="84">
        <f t="shared" si="24"/>
        <v>99.956369982547983</v>
      </c>
      <c r="V91" s="133"/>
      <c r="W91" s="134"/>
      <c r="X91" s="134"/>
    </row>
    <row r="92" spans="1:24" ht="21" customHeight="1" x14ac:dyDescent="0.45">
      <c r="A92" s="75" t="s">
        <v>217</v>
      </c>
      <c r="B92" s="76" t="s">
        <v>218</v>
      </c>
      <c r="C92" s="77">
        <v>907</v>
      </c>
      <c r="D92" s="77">
        <v>130</v>
      </c>
      <c r="E92" s="78">
        <v>46</v>
      </c>
      <c r="F92" s="77">
        <v>72</v>
      </c>
      <c r="G92" s="78">
        <v>396</v>
      </c>
      <c r="H92" s="78">
        <v>4</v>
      </c>
      <c r="I92" s="78">
        <v>1</v>
      </c>
      <c r="J92" s="77">
        <v>0</v>
      </c>
      <c r="K92" s="77">
        <v>1937</v>
      </c>
      <c r="L92" s="77">
        <v>1469</v>
      </c>
      <c r="M92" s="79">
        <f t="shared" si="26"/>
        <v>468</v>
      </c>
      <c r="N92" s="77">
        <v>1649</v>
      </c>
      <c r="O92" s="77">
        <v>1325</v>
      </c>
      <c r="P92" s="80">
        <f t="shared" si="27"/>
        <v>324</v>
      </c>
      <c r="Q92" s="81">
        <f t="shared" si="21"/>
        <v>5142</v>
      </c>
      <c r="R92" s="82">
        <f t="shared" si="22"/>
        <v>4350</v>
      </c>
      <c r="S92" s="82">
        <f t="shared" si="14"/>
        <v>3586</v>
      </c>
      <c r="T92" s="83">
        <f t="shared" si="23"/>
        <v>100</v>
      </c>
      <c r="U92" s="84">
        <f t="shared" si="24"/>
        <v>100</v>
      </c>
      <c r="V92" s="133"/>
      <c r="W92" s="134"/>
      <c r="X92" s="134"/>
    </row>
    <row r="93" spans="1:24" ht="21" customHeight="1" x14ac:dyDescent="0.45">
      <c r="A93" s="75" t="s">
        <v>219</v>
      </c>
      <c r="B93" s="76" t="s">
        <v>220</v>
      </c>
      <c r="C93" s="77">
        <v>687</v>
      </c>
      <c r="D93" s="77">
        <v>223</v>
      </c>
      <c r="E93" s="78">
        <v>49</v>
      </c>
      <c r="F93" s="77">
        <v>44</v>
      </c>
      <c r="G93" s="78">
        <v>446</v>
      </c>
      <c r="H93" s="78">
        <v>4</v>
      </c>
      <c r="I93" s="78">
        <v>2</v>
      </c>
      <c r="J93" s="77">
        <v>1</v>
      </c>
      <c r="K93" s="77">
        <v>2409</v>
      </c>
      <c r="L93" s="77">
        <v>1949</v>
      </c>
      <c r="M93" s="79">
        <f t="shared" si="26"/>
        <v>460</v>
      </c>
      <c r="N93" s="77">
        <v>1766</v>
      </c>
      <c r="O93" s="77">
        <v>1538</v>
      </c>
      <c r="P93" s="80">
        <f t="shared" si="27"/>
        <v>228</v>
      </c>
      <c r="Q93" s="81">
        <f t="shared" si="21"/>
        <v>5631</v>
      </c>
      <c r="R93" s="82">
        <f t="shared" si="22"/>
        <v>4943</v>
      </c>
      <c r="S93" s="82">
        <f t="shared" si="14"/>
        <v>4176</v>
      </c>
      <c r="T93" s="83">
        <f t="shared" si="23"/>
        <v>99.976053639846739</v>
      </c>
      <c r="U93" s="84">
        <f t="shared" si="24"/>
        <v>99.982241164979584</v>
      </c>
      <c r="V93" s="133"/>
      <c r="W93" s="134"/>
      <c r="X93" s="134"/>
    </row>
    <row r="94" spans="1:24" ht="21" customHeight="1" x14ac:dyDescent="0.45">
      <c r="A94" s="75" t="s">
        <v>221</v>
      </c>
      <c r="B94" s="116" t="s">
        <v>222</v>
      </c>
      <c r="C94" s="77">
        <v>883</v>
      </c>
      <c r="D94" s="77">
        <v>361</v>
      </c>
      <c r="E94" s="78">
        <v>52</v>
      </c>
      <c r="F94" s="77">
        <v>266</v>
      </c>
      <c r="G94" s="78">
        <v>922</v>
      </c>
      <c r="H94" s="78">
        <v>7</v>
      </c>
      <c r="I94" s="78">
        <v>0</v>
      </c>
      <c r="J94" s="77">
        <v>0</v>
      </c>
      <c r="K94" s="78">
        <v>4057</v>
      </c>
      <c r="L94" s="78">
        <v>2690</v>
      </c>
      <c r="M94" s="79">
        <f t="shared" si="26"/>
        <v>1367</v>
      </c>
      <c r="N94" s="78">
        <v>2962</v>
      </c>
      <c r="O94" s="78">
        <v>2260</v>
      </c>
      <c r="P94" s="80">
        <f t="shared" si="27"/>
        <v>702</v>
      </c>
      <c r="Q94" s="81">
        <f t="shared" si="21"/>
        <v>9510</v>
      </c>
      <c r="R94" s="82">
        <f t="shared" si="22"/>
        <v>7441</v>
      </c>
      <c r="S94" s="82">
        <f t="shared" si="14"/>
        <v>7019</v>
      </c>
      <c r="T94" s="83">
        <f t="shared" si="23"/>
        <v>100</v>
      </c>
      <c r="U94" s="84">
        <f t="shared" si="24"/>
        <v>100</v>
      </c>
      <c r="V94" s="133"/>
      <c r="W94" s="134"/>
      <c r="X94" s="134"/>
    </row>
    <row r="95" spans="1:24" ht="21" customHeight="1" x14ac:dyDescent="0.45">
      <c r="A95" s="75" t="s">
        <v>98</v>
      </c>
      <c r="B95" s="76" t="s">
        <v>204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7">
        <v>30</v>
      </c>
      <c r="L95" s="77">
        <v>12</v>
      </c>
      <c r="M95" s="79">
        <f t="shared" si="26"/>
        <v>18</v>
      </c>
      <c r="N95" s="77">
        <v>19</v>
      </c>
      <c r="O95" s="77">
        <v>8</v>
      </c>
      <c r="P95" s="80">
        <f t="shared" si="27"/>
        <v>11</v>
      </c>
      <c r="Q95" s="81">
        <f t="shared" si="21"/>
        <v>49</v>
      </c>
      <c r="R95" s="82">
        <f t="shared" si="22"/>
        <v>20</v>
      </c>
      <c r="S95" s="82">
        <f t="shared" si="14"/>
        <v>49</v>
      </c>
      <c r="T95" s="83">
        <f t="shared" si="23"/>
        <v>100</v>
      </c>
      <c r="U95" s="84">
        <f t="shared" si="24"/>
        <v>100</v>
      </c>
      <c r="V95" s="133"/>
      <c r="W95" s="134"/>
      <c r="X95" s="134"/>
    </row>
    <row r="96" spans="1:24" ht="21" customHeight="1" x14ac:dyDescent="0.45">
      <c r="A96" s="75" t="s">
        <v>104</v>
      </c>
      <c r="B96" s="76" t="s">
        <v>223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7">
        <v>9</v>
      </c>
      <c r="L96" s="77">
        <v>1</v>
      </c>
      <c r="M96" s="79">
        <f t="shared" si="26"/>
        <v>8</v>
      </c>
      <c r="N96" s="77">
        <v>6</v>
      </c>
      <c r="O96" s="77">
        <v>0</v>
      </c>
      <c r="P96" s="80">
        <f t="shared" si="27"/>
        <v>6</v>
      </c>
      <c r="Q96" s="81">
        <f t="shared" si="21"/>
        <v>15</v>
      </c>
      <c r="R96" s="82">
        <f t="shared" si="22"/>
        <v>1</v>
      </c>
      <c r="S96" s="82">
        <f t="shared" ref="S96:S143" si="28">J96+K96+N96</f>
        <v>15</v>
      </c>
      <c r="T96" s="83">
        <f t="shared" si="23"/>
        <v>100</v>
      </c>
      <c r="U96" s="84">
        <f t="shared" si="24"/>
        <v>100</v>
      </c>
      <c r="V96" s="133"/>
      <c r="W96" s="134"/>
      <c r="X96" s="134"/>
    </row>
    <row r="97" spans="1:24" ht="21" customHeight="1" x14ac:dyDescent="0.45">
      <c r="A97" s="75" t="s">
        <v>159</v>
      </c>
      <c r="B97" s="76" t="s">
        <v>224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7">
        <v>103</v>
      </c>
      <c r="L97" s="77">
        <v>97</v>
      </c>
      <c r="M97" s="79">
        <f t="shared" si="26"/>
        <v>6</v>
      </c>
      <c r="N97" s="77">
        <v>80</v>
      </c>
      <c r="O97" s="77">
        <v>77</v>
      </c>
      <c r="P97" s="80">
        <f t="shared" si="27"/>
        <v>3</v>
      </c>
      <c r="Q97" s="81">
        <f t="shared" si="21"/>
        <v>183</v>
      </c>
      <c r="R97" s="82">
        <f t="shared" si="22"/>
        <v>174</v>
      </c>
      <c r="S97" s="82">
        <f t="shared" si="28"/>
        <v>183</v>
      </c>
      <c r="T97" s="83">
        <f t="shared" si="23"/>
        <v>100</v>
      </c>
      <c r="U97" s="84">
        <f t="shared" si="24"/>
        <v>100</v>
      </c>
      <c r="V97" s="133"/>
      <c r="W97" s="134"/>
      <c r="X97" s="134"/>
    </row>
    <row r="98" spans="1:24" ht="21" customHeight="1" x14ac:dyDescent="0.45">
      <c r="A98" s="75" t="s">
        <v>172</v>
      </c>
      <c r="B98" s="76" t="s">
        <v>225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7">
        <v>414</v>
      </c>
      <c r="L98" s="77">
        <v>312</v>
      </c>
      <c r="M98" s="79">
        <f t="shared" si="26"/>
        <v>102</v>
      </c>
      <c r="N98" s="77">
        <v>298</v>
      </c>
      <c r="O98" s="77">
        <v>254</v>
      </c>
      <c r="P98" s="80">
        <f t="shared" si="27"/>
        <v>44</v>
      </c>
      <c r="Q98" s="81">
        <f t="shared" si="21"/>
        <v>712</v>
      </c>
      <c r="R98" s="82">
        <f t="shared" si="22"/>
        <v>566</v>
      </c>
      <c r="S98" s="82">
        <f t="shared" si="28"/>
        <v>712</v>
      </c>
      <c r="T98" s="83">
        <f t="shared" si="23"/>
        <v>100</v>
      </c>
      <c r="U98" s="84">
        <f t="shared" si="24"/>
        <v>100</v>
      </c>
      <c r="V98" s="133"/>
      <c r="W98" s="134"/>
      <c r="X98" s="134"/>
    </row>
    <row r="99" spans="1:24" ht="21" customHeight="1" x14ac:dyDescent="0.45">
      <c r="A99" s="75" t="s">
        <v>174</v>
      </c>
      <c r="B99" s="76" t="s">
        <v>226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7">
        <v>141</v>
      </c>
      <c r="L99" s="77">
        <v>122</v>
      </c>
      <c r="M99" s="79">
        <f t="shared" si="26"/>
        <v>19</v>
      </c>
      <c r="N99" s="77">
        <v>151</v>
      </c>
      <c r="O99" s="77">
        <v>145</v>
      </c>
      <c r="P99" s="80">
        <f t="shared" si="27"/>
        <v>6</v>
      </c>
      <c r="Q99" s="81">
        <f t="shared" si="21"/>
        <v>292</v>
      </c>
      <c r="R99" s="82">
        <f t="shared" si="22"/>
        <v>267</v>
      </c>
      <c r="S99" s="82">
        <f t="shared" si="28"/>
        <v>292</v>
      </c>
      <c r="T99" s="83">
        <f t="shared" si="23"/>
        <v>100</v>
      </c>
      <c r="U99" s="84">
        <f t="shared" si="24"/>
        <v>100</v>
      </c>
      <c r="V99" s="133"/>
      <c r="W99" s="134"/>
      <c r="X99" s="134"/>
    </row>
    <row r="100" spans="1:24" ht="21" customHeight="1" x14ac:dyDescent="0.45">
      <c r="A100" s="75" t="s">
        <v>227</v>
      </c>
      <c r="B100" s="76" t="s">
        <v>228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7">
        <v>222</v>
      </c>
      <c r="L100" s="77">
        <v>157</v>
      </c>
      <c r="M100" s="79">
        <f t="shared" si="26"/>
        <v>65</v>
      </c>
      <c r="N100" s="77">
        <v>140</v>
      </c>
      <c r="O100" s="77">
        <v>116</v>
      </c>
      <c r="P100" s="80">
        <f t="shared" si="27"/>
        <v>24</v>
      </c>
      <c r="Q100" s="81">
        <f t="shared" si="21"/>
        <v>362</v>
      </c>
      <c r="R100" s="82">
        <f t="shared" si="22"/>
        <v>273</v>
      </c>
      <c r="S100" s="82">
        <f t="shared" si="28"/>
        <v>362</v>
      </c>
      <c r="T100" s="83">
        <f t="shared" si="23"/>
        <v>100</v>
      </c>
      <c r="U100" s="84">
        <f t="shared" si="24"/>
        <v>100</v>
      </c>
      <c r="V100" s="133"/>
      <c r="W100" s="134"/>
      <c r="X100" s="134"/>
    </row>
    <row r="101" spans="1:24" ht="21" customHeight="1" x14ac:dyDescent="0.45">
      <c r="A101" s="75" t="s">
        <v>229</v>
      </c>
      <c r="B101" s="76" t="s">
        <v>230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7">
        <v>77</v>
      </c>
      <c r="L101" s="77">
        <v>62</v>
      </c>
      <c r="M101" s="79">
        <f t="shared" si="26"/>
        <v>15</v>
      </c>
      <c r="N101" s="77">
        <v>51</v>
      </c>
      <c r="O101" s="77">
        <v>46</v>
      </c>
      <c r="P101" s="80">
        <f t="shared" si="27"/>
        <v>5</v>
      </c>
      <c r="Q101" s="81">
        <f t="shared" si="21"/>
        <v>128</v>
      </c>
      <c r="R101" s="82">
        <f t="shared" si="22"/>
        <v>108</v>
      </c>
      <c r="S101" s="82">
        <f t="shared" si="28"/>
        <v>128</v>
      </c>
      <c r="T101" s="83">
        <f t="shared" si="23"/>
        <v>100</v>
      </c>
      <c r="U101" s="84">
        <f t="shared" si="24"/>
        <v>100</v>
      </c>
      <c r="V101" s="133"/>
      <c r="W101" s="134"/>
      <c r="X101" s="134"/>
    </row>
    <row r="102" spans="1:24" ht="21" customHeight="1" x14ac:dyDescent="0.45">
      <c r="A102" s="75" t="s">
        <v>231</v>
      </c>
      <c r="B102" s="76" t="s">
        <v>232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7">
        <v>146</v>
      </c>
      <c r="L102" s="77">
        <v>123</v>
      </c>
      <c r="M102" s="79">
        <f t="shared" si="26"/>
        <v>23</v>
      </c>
      <c r="N102" s="77">
        <v>99</v>
      </c>
      <c r="O102" s="77">
        <v>94</v>
      </c>
      <c r="P102" s="80">
        <f t="shared" si="27"/>
        <v>5</v>
      </c>
      <c r="Q102" s="81">
        <f t="shared" si="21"/>
        <v>245</v>
      </c>
      <c r="R102" s="82">
        <f t="shared" si="22"/>
        <v>217</v>
      </c>
      <c r="S102" s="82">
        <f t="shared" si="28"/>
        <v>245</v>
      </c>
      <c r="T102" s="83">
        <f t="shared" si="23"/>
        <v>100</v>
      </c>
      <c r="U102" s="84">
        <f t="shared" si="24"/>
        <v>100</v>
      </c>
      <c r="V102" s="133"/>
      <c r="W102" s="134"/>
      <c r="X102" s="134"/>
    </row>
    <row r="103" spans="1:24" ht="21" customHeight="1" x14ac:dyDescent="0.45">
      <c r="A103" s="111" t="s">
        <v>233</v>
      </c>
      <c r="B103" s="88" t="s">
        <v>234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78">
        <v>0</v>
      </c>
      <c r="J103" s="89">
        <v>0</v>
      </c>
      <c r="K103" s="121">
        <v>11</v>
      </c>
      <c r="L103" s="121">
        <v>3</v>
      </c>
      <c r="M103" s="90">
        <f t="shared" si="26"/>
        <v>8</v>
      </c>
      <c r="N103" s="121">
        <v>8</v>
      </c>
      <c r="O103" s="121">
        <v>3</v>
      </c>
      <c r="P103" s="91">
        <f t="shared" si="27"/>
        <v>5</v>
      </c>
      <c r="Q103" s="112">
        <f t="shared" si="21"/>
        <v>19</v>
      </c>
      <c r="R103" s="113">
        <f t="shared" si="22"/>
        <v>6</v>
      </c>
      <c r="S103" s="113">
        <f t="shared" si="28"/>
        <v>19</v>
      </c>
      <c r="T103" s="114">
        <f t="shared" si="23"/>
        <v>100</v>
      </c>
      <c r="U103" s="115">
        <f t="shared" si="24"/>
        <v>100</v>
      </c>
      <c r="V103" s="133"/>
      <c r="W103" s="134"/>
      <c r="X103" s="134"/>
    </row>
    <row r="104" spans="1:24" ht="21" customHeight="1" x14ac:dyDescent="0.45">
      <c r="A104" s="96"/>
      <c r="B104" s="97" t="s">
        <v>32</v>
      </c>
      <c r="C104" s="98">
        <f t="shared" ref="C104:P104" si="29">SUM(C87:C103)</f>
        <v>3821</v>
      </c>
      <c r="D104" s="98">
        <f t="shared" si="29"/>
        <v>1190</v>
      </c>
      <c r="E104" s="98">
        <f t="shared" si="29"/>
        <v>254</v>
      </c>
      <c r="F104" s="98">
        <f t="shared" si="29"/>
        <v>467</v>
      </c>
      <c r="G104" s="98">
        <f t="shared" si="29"/>
        <v>2838</v>
      </c>
      <c r="H104" s="98">
        <f t="shared" si="29"/>
        <v>57</v>
      </c>
      <c r="I104" s="98">
        <f t="shared" si="29"/>
        <v>4</v>
      </c>
      <c r="J104" s="98">
        <f t="shared" si="29"/>
        <v>9</v>
      </c>
      <c r="K104" s="98">
        <f t="shared" si="29"/>
        <v>15454</v>
      </c>
      <c r="L104" s="98">
        <f t="shared" si="29"/>
        <v>11126</v>
      </c>
      <c r="M104" s="98">
        <f t="shared" si="29"/>
        <v>4328</v>
      </c>
      <c r="N104" s="98">
        <f t="shared" si="29"/>
        <v>11445</v>
      </c>
      <c r="O104" s="98">
        <f t="shared" si="29"/>
        <v>9266</v>
      </c>
      <c r="P104" s="98">
        <f t="shared" si="29"/>
        <v>2179</v>
      </c>
      <c r="Q104" s="99">
        <f t="shared" si="21"/>
        <v>35539</v>
      </c>
      <c r="R104" s="100">
        <f t="shared" si="22"/>
        <v>29032</v>
      </c>
      <c r="S104" s="100">
        <f t="shared" si="28"/>
        <v>26908</v>
      </c>
      <c r="T104" s="101">
        <f t="shared" si="23"/>
        <v>99.966552698082353</v>
      </c>
      <c r="U104" s="102">
        <f t="shared" si="24"/>
        <v>99.974675708376708</v>
      </c>
    </row>
    <row r="105" spans="1:24" ht="21" customHeight="1" x14ac:dyDescent="0.45">
      <c r="A105" s="103"/>
      <c r="B105" s="104" t="s">
        <v>235</v>
      </c>
      <c r="C105" s="105" t="s">
        <v>22</v>
      </c>
      <c r="D105" s="105" t="s">
        <v>22</v>
      </c>
      <c r="E105" s="105" t="s">
        <v>22</v>
      </c>
      <c r="F105" s="105" t="s">
        <v>22</v>
      </c>
      <c r="G105" s="105" t="s">
        <v>22</v>
      </c>
      <c r="H105" s="105" t="s">
        <v>22</v>
      </c>
      <c r="I105" s="105" t="s">
        <v>22</v>
      </c>
      <c r="J105" s="105" t="s">
        <v>22</v>
      </c>
      <c r="K105" s="105" t="s">
        <v>22</v>
      </c>
      <c r="L105" s="105" t="s">
        <v>22</v>
      </c>
      <c r="M105" s="105" t="s">
        <v>22</v>
      </c>
      <c r="N105" s="105" t="s">
        <v>22</v>
      </c>
      <c r="O105" s="105" t="s">
        <v>22</v>
      </c>
      <c r="P105" s="105" t="s">
        <v>22</v>
      </c>
      <c r="Q105" s="106" t="s">
        <v>22</v>
      </c>
      <c r="R105" s="106" t="s">
        <v>22</v>
      </c>
      <c r="S105" s="106" t="s">
        <v>22</v>
      </c>
      <c r="T105" s="105" t="s">
        <v>22</v>
      </c>
      <c r="U105" s="105" t="s">
        <v>22</v>
      </c>
      <c r="V105" s="132"/>
      <c r="W105" s="132"/>
      <c r="X105" s="132"/>
    </row>
    <row r="106" spans="1:24" ht="21" customHeight="1" x14ac:dyDescent="0.45">
      <c r="A106" s="65" t="s">
        <v>236</v>
      </c>
      <c r="B106" s="66" t="s">
        <v>237</v>
      </c>
      <c r="C106" s="67">
        <v>357</v>
      </c>
      <c r="D106" s="67">
        <v>78</v>
      </c>
      <c r="E106" s="67">
        <v>16</v>
      </c>
      <c r="F106" s="67">
        <v>32</v>
      </c>
      <c r="G106" s="68">
        <v>94</v>
      </c>
      <c r="H106" s="68">
        <v>0</v>
      </c>
      <c r="I106" s="68">
        <v>0</v>
      </c>
      <c r="J106" s="68">
        <v>2</v>
      </c>
      <c r="K106" s="67">
        <v>843</v>
      </c>
      <c r="L106" s="67">
        <v>640</v>
      </c>
      <c r="M106" s="69">
        <f t="shared" ref="M106:M126" si="30">K106-L106</f>
        <v>203</v>
      </c>
      <c r="N106" s="67">
        <v>814</v>
      </c>
      <c r="O106" s="67">
        <v>713</v>
      </c>
      <c r="P106" s="70">
        <f t="shared" ref="P106:P126" si="31">N106-O106</f>
        <v>101</v>
      </c>
      <c r="Q106" s="81">
        <f t="shared" si="21"/>
        <v>2236</v>
      </c>
      <c r="R106" s="82">
        <f t="shared" si="22"/>
        <v>1932</v>
      </c>
      <c r="S106" s="82">
        <f t="shared" si="28"/>
        <v>1659</v>
      </c>
      <c r="T106" s="83">
        <f t="shared" si="23"/>
        <v>99.879445449065699</v>
      </c>
      <c r="U106" s="84">
        <f t="shared" si="24"/>
        <v>99.910554561717362</v>
      </c>
      <c r="V106" s="133"/>
      <c r="W106" s="134"/>
      <c r="X106" s="134"/>
    </row>
    <row r="107" spans="1:24" ht="21" customHeight="1" x14ac:dyDescent="0.45">
      <c r="A107" s="75" t="s">
        <v>238</v>
      </c>
      <c r="B107" s="76" t="s">
        <v>239</v>
      </c>
      <c r="C107" s="77">
        <v>1222</v>
      </c>
      <c r="D107" s="77">
        <v>445</v>
      </c>
      <c r="E107" s="77">
        <v>107</v>
      </c>
      <c r="F107" s="77">
        <v>29</v>
      </c>
      <c r="G107" s="78">
        <v>304</v>
      </c>
      <c r="H107" s="78">
        <v>2</v>
      </c>
      <c r="I107" s="78">
        <v>2</v>
      </c>
      <c r="J107" s="78">
        <v>4</v>
      </c>
      <c r="K107" s="77">
        <v>2167</v>
      </c>
      <c r="L107" s="77">
        <v>1770</v>
      </c>
      <c r="M107" s="79">
        <f t="shared" si="30"/>
        <v>397</v>
      </c>
      <c r="N107" s="77">
        <v>2007</v>
      </c>
      <c r="O107" s="77">
        <v>1770</v>
      </c>
      <c r="P107" s="80">
        <f t="shared" si="31"/>
        <v>237</v>
      </c>
      <c r="Q107" s="81">
        <f t="shared" si="21"/>
        <v>6289</v>
      </c>
      <c r="R107" s="82">
        <f t="shared" si="22"/>
        <v>5655</v>
      </c>
      <c r="S107" s="82">
        <f t="shared" si="28"/>
        <v>4178</v>
      </c>
      <c r="T107" s="83">
        <f t="shared" si="23"/>
        <v>99.904260411680227</v>
      </c>
      <c r="U107" s="84">
        <f t="shared" si="24"/>
        <v>99.936396883447287</v>
      </c>
      <c r="V107" s="133"/>
      <c r="W107" s="134"/>
      <c r="X107" s="134"/>
    </row>
    <row r="108" spans="1:24" ht="21" customHeight="1" x14ac:dyDescent="0.45">
      <c r="A108" s="75" t="s">
        <v>240</v>
      </c>
      <c r="B108" s="76" t="s">
        <v>241</v>
      </c>
      <c r="C108" s="77">
        <v>246</v>
      </c>
      <c r="D108" s="77">
        <v>44</v>
      </c>
      <c r="E108" s="77">
        <v>3</v>
      </c>
      <c r="F108" s="77">
        <v>1</v>
      </c>
      <c r="G108" s="78">
        <v>54</v>
      </c>
      <c r="H108" s="78">
        <v>3</v>
      </c>
      <c r="I108" s="78">
        <v>0</v>
      </c>
      <c r="J108" s="78">
        <v>0</v>
      </c>
      <c r="K108" s="77">
        <v>638</v>
      </c>
      <c r="L108" s="77">
        <v>479</v>
      </c>
      <c r="M108" s="79">
        <f t="shared" si="30"/>
        <v>159</v>
      </c>
      <c r="N108" s="77">
        <v>610</v>
      </c>
      <c r="O108" s="77">
        <v>522</v>
      </c>
      <c r="P108" s="80">
        <f t="shared" si="31"/>
        <v>88</v>
      </c>
      <c r="Q108" s="81">
        <f t="shared" si="21"/>
        <v>1599</v>
      </c>
      <c r="R108" s="82">
        <f t="shared" si="22"/>
        <v>1352</v>
      </c>
      <c r="S108" s="82">
        <f t="shared" si="28"/>
        <v>1248</v>
      </c>
      <c r="T108" s="83">
        <f t="shared" si="23"/>
        <v>100</v>
      </c>
      <c r="U108" s="84">
        <f t="shared" si="24"/>
        <v>100</v>
      </c>
      <c r="V108" s="133"/>
      <c r="W108" s="134"/>
      <c r="X108" s="134"/>
    </row>
    <row r="109" spans="1:24" ht="21" customHeight="1" x14ac:dyDescent="0.45">
      <c r="A109" s="75" t="s">
        <v>242</v>
      </c>
      <c r="B109" s="76" t="s">
        <v>243</v>
      </c>
      <c r="C109" s="77">
        <v>862</v>
      </c>
      <c r="D109" s="77">
        <v>164</v>
      </c>
      <c r="E109" s="77">
        <v>10</v>
      </c>
      <c r="F109" s="77">
        <v>28</v>
      </c>
      <c r="G109" s="78">
        <v>244</v>
      </c>
      <c r="H109" s="78">
        <v>10</v>
      </c>
      <c r="I109" s="78">
        <v>0</v>
      </c>
      <c r="J109" s="78">
        <v>1</v>
      </c>
      <c r="K109" s="77">
        <v>1431</v>
      </c>
      <c r="L109" s="77">
        <v>994</v>
      </c>
      <c r="M109" s="79">
        <f t="shared" si="30"/>
        <v>437</v>
      </c>
      <c r="N109" s="77">
        <v>1519</v>
      </c>
      <c r="O109" s="77">
        <v>1229</v>
      </c>
      <c r="P109" s="80">
        <f t="shared" si="31"/>
        <v>290</v>
      </c>
      <c r="Q109" s="81">
        <f t="shared" si="21"/>
        <v>4269</v>
      </c>
      <c r="R109" s="82">
        <f t="shared" si="22"/>
        <v>3542</v>
      </c>
      <c r="S109" s="82">
        <f t="shared" si="28"/>
        <v>2951</v>
      </c>
      <c r="T109" s="83">
        <f t="shared" si="23"/>
        <v>99.966113181972219</v>
      </c>
      <c r="U109" s="84">
        <f t="shared" si="24"/>
        <v>99.976575310377143</v>
      </c>
      <c r="V109" s="133"/>
      <c r="W109" s="134"/>
      <c r="X109" s="134"/>
    </row>
    <row r="110" spans="1:24" ht="21" customHeight="1" x14ac:dyDescent="0.45">
      <c r="A110" s="75" t="s">
        <v>110</v>
      </c>
      <c r="B110" s="76" t="s">
        <v>244</v>
      </c>
      <c r="C110" s="77">
        <v>781</v>
      </c>
      <c r="D110" s="77">
        <v>385</v>
      </c>
      <c r="E110" s="77">
        <v>63</v>
      </c>
      <c r="F110" s="77">
        <v>22</v>
      </c>
      <c r="G110" s="78">
        <v>131</v>
      </c>
      <c r="H110" s="78">
        <v>1</v>
      </c>
      <c r="I110" s="78">
        <v>1</v>
      </c>
      <c r="J110" s="78">
        <v>3</v>
      </c>
      <c r="K110" s="77">
        <v>1241</v>
      </c>
      <c r="L110" s="77">
        <v>1003</v>
      </c>
      <c r="M110" s="79">
        <f t="shared" si="30"/>
        <v>238</v>
      </c>
      <c r="N110" s="77">
        <v>1303</v>
      </c>
      <c r="O110" s="77">
        <v>1148</v>
      </c>
      <c r="P110" s="80">
        <f t="shared" si="31"/>
        <v>155</v>
      </c>
      <c r="Q110" s="81">
        <f t="shared" si="21"/>
        <v>3931</v>
      </c>
      <c r="R110" s="82">
        <f t="shared" si="22"/>
        <v>3538</v>
      </c>
      <c r="S110" s="82">
        <f t="shared" si="28"/>
        <v>2547</v>
      </c>
      <c r="T110" s="83">
        <f t="shared" si="23"/>
        <v>99.882214369846878</v>
      </c>
      <c r="U110" s="84">
        <f t="shared" si="24"/>
        <v>99.92368354108369</v>
      </c>
      <c r="V110" s="133"/>
      <c r="W110" s="134"/>
      <c r="X110" s="134"/>
    </row>
    <row r="111" spans="1:24" ht="21" customHeight="1" x14ac:dyDescent="0.45">
      <c r="A111" s="75" t="s">
        <v>112</v>
      </c>
      <c r="B111" s="76" t="s">
        <v>245</v>
      </c>
      <c r="C111" s="77">
        <v>1632</v>
      </c>
      <c r="D111" s="77">
        <v>670</v>
      </c>
      <c r="E111" s="77">
        <v>92</v>
      </c>
      <c r="F111" s="77">
        <v>60</v>
      </c>
      <c r="G111" s="78">
        <v>334</v>
      </c>
      <c r="H111" s="78">
        <v>2</v>
      </c>
      <c r="I111" s="78">
        <v>0</v>
      </c>
      <c r="J111" s="78">
        <v>3</v>
      </c>
      <c r="K111" s="77">
        <v>2417</v>
      </c>
      <c r="L111" s="77">
        <v>2023</v>
      </c>
      <c r="M111" s="79">
        <f t="shared" si="30"/>
        <v>394</v>
      </c>
      <c r="N111" s="77">
        <v>2547</v>
      </c>
      <c r="O111" s="77">
        <v>2341</v>
      </c>
      <c r="P111" s="80">
        <f t="shared" si="31"/>
        <v>206</v>
      </c>
      <c r="Q111" s="81">
        <f t="shared" si="21"/>
        <v>7757</v>
      </c>
      <c r="R111" s="82">
        <f t="shared" si="22"/>
        <v>7157</v>
      </c>
      <c r="S111" s="82">
        <f t="shared" si="28"/>
        <v>4967</v>
      </c>
      <c r="T111" s="83">
        <f t="shared" si="23"/>
        <v>99.939601369035628</v>
      </c>
      <c r="U111" s="84">
        <f t="shared" si="24"/>
        <v>99.961325254608738</v>
      </c>
      <c r="V111" s="133"/>
      <c r="W111" s="134"/>
      <c r="X111" s="134"/>
    </row>
    <row r="112" spans="1:24" ht="21" customHeight="1" x14ac:dyDescent="0.45">
      <c r="A112" s="75" t="s">
        <v>246</v>
      </c>
      <c r="B112" s="76" t="s">
        <v>247</v>
      </c>
      <c r="C112" s="77">
        <v>672</v>
      </c>
      <c r="D112" s="77">
        <v>235</v>
      </c>
      <c r="E112" s="77">
        <v>46</v>
      </c>
      <c r="F112" s="77">
        <v>16</v>
      </c>
      <c r="G112" s="78">
        <v>110</v>
      </c>
      <c r="H112" s="78">
        <v>0</v>
      </c>
      <c r="I112" s="78">
        <v>1</v>
      </c>
      <c r="J112" s="78">
        <v>1</v>
      </c>
      <c r="K112" s="77">
        <v>1128</v>
      </c>
      <c r="L112" s="77">
        <v>890</v>
      </c>
      <c r="M112" s="79">
        <f t="shared" si="30"/>
        <v>238</v>
      </c>
      <c r="N112" s="77">
        <v>1282</v>
      </c>
      <c r="O112" s="77">
        <v>1151</v>
      </c>
      <c r="P112" s="80">
        <f t="shared" si="31"/>
        <v>131</v>
      </c>
      <c r="Q112" s="81">
        <f t="shared" si="21"/>
        <v>3491</v>
      </c>
      <c r="R112" s="82">
        <f t="shared" si="22"/>
        <v>3122</v>
      </c>
      <c r="S112" s="82">
        <f t="shared" si="28"/>
        <v>2411</v>
      </c>
      <c r="T112" s="83">
        <f t="shared" si="23"/>
        <v>99.958523434259646</v>
      </c>
      <c r="U112" s="84">
        <f t="shared" si="24"/>
        <v>99.971354912632478</v>
      </c>
      <c r="V112" s="133"/>
      <c r="W112" s="134"/>
      <c r="X112" s="134"/>
    </row>
    <row r="113" spans="1:24" ht="21" customHeight="1" x14ac:dyDescent="0.45">
      <c r="A113" s="75" t="s">
        <v>248</v>
      </c>
      <c r="B113" s="76" t="s">
        <v>249</v>
      </c>
      <c r="C113" s="77">
        <v>423</v>
      </c>
      <c r="D113" s="77">
        <v>112</v>
      </c>
      <c r="E113" s="77">
        <v>14</v>
      </c>
      <c r="F113" s="77">
        <v>5</v>
      </c>
      <c r="G113" s="78">
        <v>81</v>
      </c>
      <c r="H113" s="78">
        <v>1</v>
      </c>
      <c r="I113" s="78">
        <v>1</v>
      </c>
      <c r="J113" s="78">
        <v>1</v>
      </c>
      <c r="K113" s="77">
        <v>897</v>
      </c>
      <c r="L113" s="77">
        <v>693</v>
      </c>
      <c r="M113" s="79">
        <f t="shared" si="30"/>
        <v>204</v>
      </c>
      <c r="N113" s="77">
        <v>1074</v>
      </c>
      <c r="O113" s="77">
        <v>979</v>
      </c>
      <c r="P113" s="80">
        <f t="shared" si="31"/>
        <v>95</v>
      </c>
      <c r="Q113" s="81">
        <f t="shared" si="21"/>
        <v>2609</v>
      </c>
      <c r="R113" s="82">
        <f t="shared" si="22"/>
        <v>2310</v>
      </c>
      <c r="S113" s="82">
        <f t="shared" si="28"/>
        <v>1972</v>
      </c>
      <c r="T113" s="83">
        <f t="shared" si="23"/>
        <v>99.949290060851922</v>
      </c>
      <c r="U113" s="84">
        <f t="shared" si="24"/>
        <v>99.961671138367194</v>
      </c>
      <c r="V113" s="133"/>
      <c r="W113" s="134"/>
      <c r="X113" s="134"/>
    </row>
    <row r="114" spans="1:24" ht="21" customHeight="1" x14ac:dyDescent="0.45">
      <c r="A114" s="75" t="s">
        <v>227</v>
      </c>
      <c r="B114" s="76" t="s">
        <v>250</v>
      </c>
      <c r="C114" s="77">
        <v>588</v>
      </c>
      <c r="D114" s="77">
        <v>133</v>
      </c>
      <c r="E114" s="77">
        <v>25</v>
      </c>
      <c r="F114" s="77">
        <v>21</v>
      </c>
      <c r="G114" s="78">
        <v>265</v>
      </c>
      <c r="H114" s="78">
        <v>5</v>
      </c>
      <c r="I114" s="78">
        <v>0</v>
      </c>
      <c r="J114" s="78">
        <v>1</v>
      </c>
      <c r="K114" s="77">
        <v>1637</v>
      </c>
      <c r="L114" s="77">
        <v>1415</v>
      </c>
      <c r="M114" s="79">
        <f t="shared" si="30"/>
        <v>222</v>
      </c>
      <c r="N114" s="77">
        <v>1451</v>
      </c>
      <c r="O114" s="77">
        <v>1361</v>
      </c>
      <c r="P114" s="80">
        <f t="shared" si="31"/>
        <v>90</v>
      </c>
      <c r="Q114" s="81">
        <f t="shared" si="21"/>
        <v>4126</v>
      </c>
      <c r="R114" s="82">
        <f t="shared" si="22"/>
        <v>3814</v>
      </c>
      <c r="S114" s="82">
        <f t="shared" si="28"/>
        <v>3089</v>
      </c>
      <c r="T114" s="83">
        <f t="shared" si="23"/>
        <v>99.967627063774685</v>
      </c>
      <c r="U114" s="84">
        <f t="shared" si="24"/>
        <v>99.975763451284536</v>
      </c>
      <c r="V114" s="133"/>
      <c r="W114" s="134"/>
      <c r="X114" s="134"/>
    </row>
    <row r="115" spans="1:24" ht="21" customHeight="1" x14ac:dyDescent="0.45">
      <c r="A115" s="75" t="s">
        <v>251</v>
      </c>
      <c r="B115" s="76" t="s">
        <v>252</v>
      </c>
      <c r="C115" s="77">
        <v>791</v>
      </c>
      <c r="D115" s="77">
        <v>121</v>
      </c>
      <c r="E115" s="77">
        <v>9</v>
      </c>
      <c r="F115" s="77">
        <v>20</v>
      </c>
      <c r="G115" s="78">
        <v>211</v>
      </c>
      <c r="H115" s="78">
        <v>3</v>
      </c>
      <c r="I115" s="78">
        <v>0</v>
      </c>
      <c r="J115" s="78">
        <v>2</v>
      </c>
      <c r="K115" s="77">
        <v>1703</v>
      </c>
      <c r="L115" s="77">
        <v>1247</v>
      </c>
      <c r="M115" s="79">
        <f t="shared" si="30"/>
        <v>456</v>
      </c>
      <c r="N115" s="77">
        <v>1583</v>
      </c>
      <c r="O115" s="77">
        <v>1342</v>
      </c>
      <c r="P115" s="80">
        <f t="shared" si="31"/>
        <v>241</v>
      </c>
      <c r="Q115" s="81">
        <f t="shared" si="21"/>
        <v>4443</v>
      </c>
      <c r="R115" s="82">
        <f t="shared" si="22"/>
        <v>3746</v>
      </c>
      <c r="S115" s="82">
        <f t="shared" si="28"/>
        <v>3288</v>
      </c>
      <c r="T115" s="83">
        <f t="shared" si="23"/>
        <v>99.93917274939173</v>
      </c>
      <c r="U115" s="84">
        <f t="shared" si="24"/>
        <v>99.954985370245325</v>
      </c>
      <c r="V115" s="133"/>
      <c r="W115" s="134"/>
      <c r="X115" s="134"/>
    </row>
    <row r="116" spans="1:24" ht="21" customHeight="1" x14ac:dyDescent="0.45">
      <c r="A116" s="75" t="s">
        <v>253</v>
      </c>
      <c r="B116" s="76" t="s">
        <v>254</v>
      </c>
      <c r="C116" s="77">
        <v>828</v>
      </c>
      <c r="D116" s="77">
        <v>140</v>
      </c>
      <c r="E116" s="77">
        <v>41</v>
      </c>
      <c r="F116" s="77">
        <v>28</v>
      </c>
      <c r="G116" s="78">
        <v>199</v>
      </c>
      <c r="H116" s="78">
        <v>1</v>
      </c>
      <c r="I116" s="78">
        <v>1</v>
      </c>
      <c r="J116" s="78">
        <v>1</v>
      </c>
      <c r="K116" s="77">
        <v>1803</v>
      </c>
      <c r="L116" s="77">
        <v>1409</v>
      </c>
      <c r="M116" s="79">
        <f t="shared" si="30"/>
        <v>394</v>
      </c>
      <c r="N116" s="77">
        <v>1766</v>
      </c>
      <c r="O116" s="77">
        <v>1550</v>
      </c>
      <c r="P116" s="80">
        <f t="shared" si="31"/>
        <v>216</v>
      </c>
      <c r="Q116" s="81">
        <f t="shared" si="21"/>
        <v>4808</v>
      </c>
      <c r="R116" s="82">
        <f t="shared" si="22"/>
        <v>4198</v>
      </c>
      <c r="S116" s="82">
        <f t="shared" si="28"/>
        <v>3570</v>
      </c>
      <c r="T116" s="83">
        <f t="shared" si="23"/>
        <v>99.9719887955182</v>
      </c>
      <c r="U116" s="84">
        <f t="shared" si="24"/>
        <v>99.979201331114808</v>
      </c>
      <c r="V116" s="133"/>
      <c r="W116" s="134"/>
      <c r="X116" s="134"/>
    </row>
    <row r="117" spans="1:24" ht="21" customHeight="1" x14ac:dyDescent="0.45">
      <c r="A117" s="75" t="s">
        <v>229</v>
      </c>
      <c r="B117" s="76" t="s">
        <v>255</v>
      </c>
      <c r="C117" s="77">
        <v>731</v>
      </c>
      <c r="D117" s="77">
        <v>101</v>
      </c>
      <c r="E117" s="77">
        <v>15</v>
      </c>
      <c r="F117" s="77">
        <v>26</v>
      </c>
      <c r="G117" s="78">
        <v>289</v>
      </c>
      <c r="H117" s="78">
        <v>9</v>
      </c>
      <c r="I117" s="78">
        <v>0</v>
      </c>
      <c r="J117" s="78">
        <v>1</v>
      </c>
      <c r="K117" s="77">
        <v>1424</v>
      </c>
      <c r="L117" s="77">
        <v>1122</v>
      </c>
      <c r="M117" s="79">
        <f t="shared" si="30"/>
        <v>302</v>
      </c>
      <c r="N117" s="77">
        <v>1246</v>
      </c>
      <c r="O117" s="77">
        <v>1098</v>
      </c>
      <c r="P117" s="80">
        <f t="shared" si="31"/>
        <v>148</v>
      </c>
      <c r="Q117" s="81">
        <f t="shared" si="21"/>
        <v>3842</v>
      </c>
      <c r="R117" s="82">
        <f t="shared" si="22"/>
        <v>3392</v>
      </c>
      <c r="S117" s="82">
        <f t="shared" si="28"/>
        <v>2671</v>
      </c>
      <c r="T117" s="83">
        <f t="shared" si="23"/>
        <v>99.962560838637216</v>
      </c>
      <c r="U117" s="84">
        <f t="shared" si="24"/>
        <v>99.973971889640808</v>
      </c>
      <c r="V117" s="133"/>
      <c r="W117" s="134"/>
      <c r="X117" s="134"/>
    </row>
    <row r="118" spans="1:24" ht="21" customHeight="1" x14ac:dyDescent="0.45">
      <c r="A118" s="75" t="s">
        <v>231</v>
      </c>
      <c r="B118" s="76" t="s">
        <v>256</v>
      </c>
      <c r="C118" s="77">
        <v>222</v>
      </c>
      <c r="D118" s="77">
        <v>45</v>
      </c>
      <c r="E118" s="77">
        <v>8</v>
      </c>
      <c r="F118" s="77">
        <v>14</v>
      </c>
      <c r="G118" s="78">
        <v>130</v>
      </c>
      <c r="H118" s="78">
        <v>1</v>
      </c>
      <c r="I118" s="78">
        <v>0</v>
      </c>
      <c r="J118" s="78">
        <v>0</v>
      </c>
      <c r="K118" s="77">
        <v>475</v>
      </c>
      <c r="L118" s="77">
        <v>400</v>
      </c>
      <c r="M118" s="79">
        <f t="shared" si="30"/>
        <v>75</v>
      </c>
      <c r="N118" s="77">
        <v>430</v>
      </c>
      <c r="O118" s="77">
        <v>404</v>
      </c>
      <c r="P118" s="80">
        <f t="shared" si="31"/>
        <v>26</v>
      </c>
      <c r="Q118" s="81">
        <f t="shared" si="21"/>
        <v>1325</v>
      </c>
      <c r="R118" s="82">
        <f t="shared" si="22"/>
        <v>1224</v>
      </c>
      <c r="S118" s="82">
        <f t="shared" si="28"/>
        <v>905</v>
      </c>
      <c r="T118" s="83">
        <f t="shared" si="23"/>
        <v>100</v>
      </c>
      <c r="U118" s="84">
        <f t="shared" si="24"/>
        <v>100</v>
      </c>
      <c r="V118" s="133"/>
      <c r="W118" s="134"/>
      <c r="X118" s="134"/>
    </row>
    <row r="119" spans="1:24" ht="21" customHeight="1" x14ac:dyDescent="0.45">
      <c r="A119" s="75" t="s">
        <v>233</v>
      </c>
      <c r="B119" s="76" t="s">
        <v>257</v>
      </c>
      <c r="C119" s="77">
        <v>160</v>
      </c>
      <c r="D119" s="77">
        <v>35</v>
      </c>
      <c r="E119" s="77">
        <v>4</v>
      </c>
      <c r="F119" s="77">
        <v>6</v>
      </c>
      <c r="G119" s="78">
        <v>85</v>
      </c>
      <c r="H119" s="78">
        <v>0</v>
      </c>
      <c r="I119" s="78">
        <v>0</v>
      </c>
      <c r="J119" s="78">
        <v>0</v>
      </c>
      <c r="K119" s="77">
        <v>740</v>
      </c>
      <c r="L119" s="77">
        <v>405</v>
      </c>
      <c r="M119" s="79">
        <f t="shared" si="30"/>
        <v>335</v>
      </c>
      <c r="N119" s="77">
        <v>467</v>
      </c>
      <c r="O119" s="77">
        <v>364</v>
      </c>
      <c r="P119" s="80">
        <f t="shared" si="31"/>
        <v>103</v>
      </c>
      <c r="Q119" s="81">
        <f t="shared" si="21"/>
        <v>1497</v>
      </c>
      <c r="R119" s="82">
        <f t="shared" si="22"/>
        <v>1059</v>
      </c>
      <c r="S119" s="82">
        <f t="shared" si="28"/>
        <v>1207</v>
      </c>
      <c r="T119" s="83">
        <f t="shared" si="23"/>
        <v>100</v>
      </c>
      <c r="U119" s="84">
        <f t="shared" si="24"/>
        <v>100</v>
      </c>
      <c r="V119" s="133"/>
      <c r="W119" s="134"/>
      <c r="X119" s="134"/>
    </row>
    <row r="120" spans="1:24" ht="21" customHeight="1" x14ac:dyDescent="0.45">
      <c r="A120" s="75" t="s">
        <v>114</v>
      </c>
      <c r="B120" s="76" t="s">
        <v>258</v>
      </c>
      <c r="C120" s="77">
        <v>1399</v>
      </c>
      <c r="D120" s="77">
        <v>507</v>
      </c>
      <c r="E120" s="77">
        <v>103</v>
      </c>
      <c r="F120" s="77">
        <v>52</v>
      </c>
      <c r="G120" s="78">
        <v>310</v>
      </c>
      <c r="H120" s="78">
        <v>2</v>
      </c>
      <c r="I120" s="78">
        <v>0</v>
      </c>
      <c r="J120" s="78">
        <v>4</v>
      </c>
      <c r="K120" s="77">
        <v>2906</v>
      </c>
      <c r="L120" s="77">
        <v>2326</v>
      </c>
      <c r="M120" s="79">
        <f t="shared" si="30"/>
        <v>580</v>
      </c>
      <c r="N120" s="77">
        <v>2847</v>
      </c>
      <c r="O120" s="77">
        <v>2551</v>
      </c>
      <c r="P120" s="80">
        <f t="shared" si="31"/>
        <v>296</v>
      </c>
      <c r="Q120" s="81">
        <f t="shared" si="21"/>
        <v>8130</v>
      </c>
      <c r="R120" s="82">
        <f t="shared" si="22"/>
        <v>7254</v>
      </c>
      <c r="S120" s="82">
        <f t="shared" si="28"/>
        <v>5757</v>
      </c>
      <c r="T120" s="83">
        <f t="shared" si="23"/>
        <v>99.930519367726248</v>
      </c>
      <c r="U120" s="84">
        <f t="shared" si="24"/>
        <v>99.950799507995086</v>
      </c>
      <c r="V120" s="133"/>
      <c r="W120" s="134"/>
      <c r="X120" s="134"/>
    </row>
    <row r="121" spans="1:24" ht="21" customHeight="1" x14ac:dyDescent="0.45">
      <c r="A121" s="75" t="s">
        <v>259</v>
      </c>
      <c r="B121" s="116" t="s">
        <v>260</v>
      </c>
      <c r="C121" s="77">
        <v>1556</v>
      </c>
      <c r="D121" s="77">
        <v>822</v>
      </c>
      <c r="E121" s="77">
        <v>121</v>
      </c>
      <c r="F121" s="77">
        <v>90</v>
      </c>
      <c r="G121" s="78">
        <v>913</v>
      </c>
      <c r="H121" s="78">
        <v>12</v>
      </c>
      <c r="I121" s="78">
        <v>23</v>
      </c>
      <c r="J121" s="78">
        <v>11</v>
      </c>
      <c r="K121" s="78">
        <v>3238</v>
      </c>
      <c r="L121" s="78">
        <v>2649</v>
      </c>
      <c r="M121" s="79">
        <f t="shared" si="30"/>
        <v>589</v>
      </c>
      <c r="N121" s="78">
        <v>7329</v>
      </c>
      <c r="O121" s="78">
        <v>4837</v>
      </c>
      <c r="P121" s="80">
        <f t="shared" si="31"/>
        <v>2492</v>
      </c>
      <c r="Q121" s="81">
        <f t="shared" si="21"/>
        <v>14115</v>
      </c>
      <c r="R121" s="82">
        <f t="shared" si="22"/>
        <v>11034</v>
      </c>
      <c r="S121" s="82">
        <f t="shared" si="28"/>
        <v>10578</v>
      </c>
      <c r="T121" s="83">
        <f t="shared" si="23"/>
        <v>99.896010588012857</v>
      </c>
      <c r="U121" s="84">
        <f t="shared" si="24"/>
        <v>99.922068721218565</v>
      </c>
      <c r="V121" s="133"/>
      <c r="W121" s="134"/>
      <c r="X121" s="134"/>
    </row>
    <row r="122" spans="1:24" ht="21" customHeight="1" x14ac:dyDescent="0.45">
      <c r="A122" s="75" t="s">
        <v>92</v>
      </c>
      <c r="B122" s="76" t="s">
        <v>261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1</v>
      </c>
      <c r="L122" s="78">
        <v>1</v>
      </c>
      <c r="M122" s="79">
        <f t="shared" si="30"/>
        <v>0</v>
      </c>
      <c r="N122" s="78">
        <v>0</v>
      </c>
      <c r="O122" s="78">
        <v>0</v>
      </c>
      <c r="P122" s="80">
        <f t="shared" si="31"/>
        <v>0</v>
      </c>
      <c r="Q122" s="81">
        <f t="shared" si="21"/>
        <v>1</v>
      </c>
      <c r="R122" s="82">
        <f t="shared" si="22"/>
        <v>1</v>
      </c>
      <c r="S122" s="82">
        <f t="shared" si="28"/>
        <v>1</v>
      </c>
      <c r="T122" s="83">
        <f t="shared" si="23"/>
        <v>100</v>
      </c>
      <c r="U122" s="84">
        <f t="shared" si="24"/>
        <v>100</v>
      </c>
      <c r="V122" s="133"/>
      <c r="W122" s="134"/>
      <c r="X122" s="134"/>
    </row>
    <row r="123" spans="1:24" ht="21" customHeight="1" x14ac:dyDescent="0.45">
      <c r="A123" s="75" t="s">
        <v>104</v>
      </c>
      <c r="B123" s="76" t="s">
        <v>223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9">
        <f t="shared" si="30"/>
        <v>0</v>
      </c>
      <c r="N123" s="78">
        <v>1</v>
      </c>
      <c r="O123" s="78">
        <v>0</v>
      </c>
      <c r="P123" s="80">
        <f t="shared" si="31"/>
        <v>1</v>
      </c>
      <c r="Q123" s="81">
        <f t="shared" si="21"/>
        <v>1</v>
      </c>
      <c r="R123" s="82">
        <f t="shared" si="22"/>
        <v>0</v>
      </c>
      <c r="S123" s="82">
        <f t="shared" si="28"/>
        <v>1</v>
      </c>
      <c r="T123" s="83">
        <f t="shared" si="23"/>
        <v>100</v>
      </c>
      <c r="U123" s="84">
        <f t="shared" si="24"/>
        <v>100</v>
      </c>
      <c r="V123" s="133"/>
      <c r="W123" s="134"/>
      <c r="X123" s="134"/>
    </row>
    <row r="124" spans="1:24" ht="21" customHeight="1" x14ac:dyDescent="0.45">
      <c r="A124" s="75" t="s">
        <v>262</v>
      </c>
      <c r="B124" s="76" t="s">
        <v>263</v>
      </c>
      <c r="C124" s="78">
        <v>0</v>
      </c>
      <c r="D124" s="78">
        <v>0</v>
      </c>
      <c r="E124" s="78">
        <v>0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119</v>
      </c>
      <c r="L124" s="78">
        <v>89</v>
      </c>
      <c r="M124" s="79">
        <f t="shared" si="30"/>
        <v>30</v>
      </c>
      <c r="N124" s="78">
        <v>85</v>
      </c>
      <c r="O124" s="78">
        <v>74</v>
      </c>
      <c r="P124" s="80">
        <f t="shared" si="31"/>
        <v>11</v>
      </c>
      <c r="Q124" s="81">
        <f t="shared" si="21"/>
        <v>204</v>
      </c>
      <c r="R124" s="82">
        <f t="shared" si="22"/>
        <v>163</v>
      </c>
      <c r="S124" s="82">
        <f t="shared" si="28"/>
        <v>204</v>
      </c>
      <c r="T124" s="83">
        <f t="shared" si="23"/>
        <v>100</v>
      </c>
      <c r="U124" s="84">
        <f t="shared" si="24"/>
        <v>100</v>
      </c>
      <c r="V124" s="133"/>
      <c r="W124" s="134"/>
      <c r="X124" s="134"/>
    </row>
    <row r="125" spans="1:24" ht="21" customHeight="1" x14ac:dyDescent="0.45">
      <c r="A125" s="75" t="s">
        <v>264</v>
      </c>
      <c r="B125" s="76" t="s">
        <v>265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60</v>
      </c>
      <c r="L125" s="78">
        <v>53</v>
      </c>
      <c r="M125" s="79">
        <f t="shared" si="30"/>
        <v>7</v>
      </c>
      <c r="N125" s="78">
        <v>62</v>
      </c>
      <c r="O125" s="78">
        <v>59</v>
      </c>
      <c r="P125" s="80">
        <f t="shared" si="31"/>
        <v>3</v>
      </c>
      <c r="Q125" s="81">
        <f t="shared" si="21"/>
        <v>122</v>
      </c>
      <c r="R125" s="82">
        <f t="shared" si="22"/>
        <v>112</v>
      </c>
      <c r="S125" s="82">
        <f t="shared" si="28"/>
        <v>122</v>
      </c>
      <c r="T125" s="83">
        <f t="shared" si="23"/>
        <v>100</v>
      </c>
      <c r="U125" s="84">
        <f t="shared" si="24"/>
        <v>100</v>
      </c>
      <c r="V125" s="133"/>
      <c r="W125" s="134"/>
      <c r="X125" s="134"/>
    </row>
    <row r="126" spans="1:24" ht="21" customHeight="1" x14ac:dyDescent="0.45">
      <c r="A126" s="111" t="s">
        <v>266</v>
      </c>
      <c r="B126" s="88" t="s">
        <v>267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  <c r="J126" s="89">
        <v>0</v>
      </c>
      <c r="K126" s="89">
        <v>11</v>
      </c>
      <c r="L126" s="89">
        <v>8</v>
      </c>
      <c r="M126" s="90">
        <f t="shared" si="30"/>
        <v>3</v>
      </c>
      <c r="N126" s="89">
        <v>7</v>
      </c>
      <c r="O126" s="89">
        <v>6</v>
      </c>
      <c r="P126" s="91">
        <f t="shared" si="31"/>
        <v>1</v>
      </c>
      <c r="Q126" s="112">
        <f t="shared" si="21"/>
        <v>18</v>
      </c>
      <c r="R126" s="113">
        <f t="shared" si="22"/>
        <v>14</v>
      </c>
      <c r="S126" s="113">
        <f t="shared" si="28"/>
        <v>18</v>
      </c>
      <c r="T126" s="114">
        <f t="shared" si="23"/>
        <v>100</v>
      </c>
      <c r="U126" s="115">
        <f t="shared" si="24"/>
        <v>100</v>
      </c>
    </row>
    <row r="127" spans="1:24" ht="21" customHeight="1" x14ac:dyDescent="0.45">
      <c r="A127" s="96"/>
      <c r="B127" s="97" t="s">
        <v>32</v>
      </c>
      <c r="C127" s="98">
        <f>SUM(C106:C126)</f>
        <v>12470</v>
      </c>
      <c r="D127" s="98">
        <f t="shared" ref="D127:P127" si="32">SUM(D106:D126)</f>
        <v>4037</v>
      </c>
      <c r="E127" s="98">
        <f t="shared" si="32"/>
        <v>677</v>
      </c>
      <c r="F127" s="98">
        <f t="shared" si="32"/>
        <v>450</v>
      </c>
      <c r="G127" s="98">
        <f>SUM(G106:G126)</f>
        <v>3754</v>
      </c>
      <c r="H127" s="98">
        <f>SUM(H106:H126)</f>
        <v>52</v>
      </c>
      <c r="I127" s="98">
        <f t="shared" si="32"/>
        <v>29</v>
      </c>
      <c r="J127" s="98">
        <f t="shared" si="32"/>
        <v>35</v>
      </c>
      <c r="K127" s="98">
        <f t="shared" si="32"/>
        <v>24879</v>
      </c>
      <c r="L127" s="98">
        <f>SUM(L106:L126)</f>
        <v>19616</v>
      </c>
      <c r="M127" s="98">
        <f t="shared" si="32"/>
        <v>5263</v>
      </c>
      <c r="N127" s="98">
        <f t="shared" si="32"/>
        <v>28430</v>
      </c>
      <c r="O127" s="98">
        <f t="shared" si="32"/>
        <v>23499</v>
      </c>
      <c r="P127" s="98">
        <f t="shared" si="32"/>
        <v>4931</v>
      </c>
      <c r="Q127" s="99">
        <f t="shared" si="21"/>
        <v>74813</v>
      </c>
      <c r="R127" s="100">
        <f t="shared" si="22"/>
        <v>64619</v>
      </c>
      <c r="S127" s="100">
        <f t="shared" si="28"/>
        <v>53344</v>
      </c>
      <c r="T127" s="101">
        <f t="shared" si="23"/>
        <v>99.934388122375523</v>
      </c>
      <c r="U127" s="102">
        <f t="shared" si="24"/>
        <v>99.953216686939442</v>
      </c>
    </row>
    <row r="128" spans="1:24" ht="21" customHeight="1" x14ac:dyDescent="0.45">
      <c r="A128" s="103"/>
      <c r="B128" s="104" t="s">
        <v>268</v>
      </c>
      <c r="C128" s="105" t="s">
        <v>22</v>
      </c>
      <c r="D128" s="105" t="s">
        <v>22</v>
      </c>
      <c r="E128" s="105" t="s">
        <v>22</v>
      </c>
      <c r="F128" s="105" t="s">
        <v>22</v>
      </c>
      <c r="G128" s="105" t="s">
        <v>22</v>
      </c>
      <c r="H128" s="105" t="s">
        <v>22</v>
      </c>
      <c r="I128" s="105" t="s">
        <v>22</v>
      </c>
      <c r="J128" s="105" t="s">
        <v>22</v>
      </c>
      <c r="K128" s="105" t="s">
        <v>22</v>
      </c>
      <c r="L128" s="105" t="s">
        <v>22</v>
      </c>
      <c r="M128" s="105" t="s">
        <v>22</v>
      </c>
      <c r="N128" s="105" t="s">
        <v>22</v>
      </c>
      <c r="O128" s="105" t="s">
        <v>22</v>
      </c>
      <c r="P128" s="105" t="s">
        <v>22</v>
      </c>
      <c r="Q128" s="106" t="s">
        <v>22</v>
      </c>
      <c r="R128" s="106" t="s">
        <v>22</v>
      </c>
      <c r="S128" s="106" t="s">
        <v>22</v>
      </c>
      <c r="T128" s="105" t="s">
        <v>22</v>
      </c>
      <c r="U128" s="105" t="s">
        <v>22</v>
      </c>
      <c r="V128" s="132"/>
      <c r="W128" s="132"/>
      <c r="X128" s="132"/>
    </row>
    <row r="129" spans="1:24" ht="21" customHeight="1" x14ac:dyDescent="0.45">
      <c r="A129" s="65" t="s">
        <v>269</v>
      </c>
      <c r="B129" s="66" t="s">
        <v>270</v>
      </c>
      <c r="C129" s="67">
        <v>802</v>
      </c>
      <c r="D129" s="67">
        <v>62</v>
      </c>
      <c r="E129" s="67">
        <v>41</v>
      </c>
      <c r="F129" s="67">
        <v>18</v>
      </c>
      <c r="G129" s="67">
        <v>304</v>
      </c>
      <c r="H129" s="67">
        <v>9</v>
      </c>
      <c r="I129" s="68">
        <v>3</v>
      </c>
      <c r="J129" s="67">
        <v>1</v>
      </c>
      <c r="K129" s="67">
        <v>1685</v>
      </c>
      <c r="L129" s="67">
        <v>1062</v>
      </c>
      <c r="M129" s="69">
        <f t="shared" ref="M129:M142" si="33">K129-L129</f>
        <v>623</v>
      </c>
      <c r="N129" s="67">
        <v>1664</v>
      </c>
      <c r="O129" s="67">
        <v>1147</v>
      </c>
      <c r="P129" s="70">
        <f t="shared" ref="P129:P142" si="34">N129-O129</f>
        <v>517</v>
      </c>
      <c r="Q129" s="81">
        <f t="shared" si="21"/>
        <v>4589</v>
      </c>
      <c r="R129" s="82">
        <f t="shared" si="22"/>
        <v>3449</v>
      </c>
      <c r="S129" s="82">
        <f t="shared" si="28"/>
        <v>3350</v>
      </c>
      <c r="T129" s="83">
        <f t="shared" si="23"/>
        <v>99.97014925373135</v>
      </c>
      <c r="U129" s="84">
        <f t="shared" si="24"/>
        <v>99.978208760078445</v>
      </c>
      <c r="V129" s="133"/>
      <c r="W129" s="134"/>
      <c r="X129" s="134"/>
    </row>
    <row r="130" spans="1:24" ht="21" customHeight="1" x14ac:dyDescent="0.45">
      <c r="A130" s="75" t="s">
        <v>271</v>
      </c>
      <c r="B130" s="76" t="s">
        <v>272</v>
      </c>
      <c r="C130" s="77">
        <v>739</v>
      </c>
      <c r="D130" s="77">
        <v>46</v>
      </c>
      <c r="E130" s="77">
        <v>30</v>
      </c>
      <c r="F130" s="77">
        <v>20</v>
      </c>
      <c r="G130" s="77">
        <v>327</v>
      </c>
      <c r="H130" s="77">
        <v>3</v>
      </c>
      <c r="I130" s="78">
        <v>5</v>
      </c>
      <c r="J130" s="77">
        <v>0</v>
      </c>
      <c r="K130" s="77">
        <v>1904</v>
      </c>
      <c r="L130" s="77">
        <v>1114</v>
      </c>
      <c r="M130" s="79">
        <f t="shared" si="33"/>
        <v>790</v>
      </c>
      <c r="N130" s="77">
        <v>1680</v>
      </c>
      <c r="O130" s="77">
        <v>1198</v>
      </c>
      <c r="P130" s="80">
        <f t="shared" si="34"/>
        <v>482</v>
      </c>
      <c r="Q130" s="81">
        <f t="shared" si="21"/>
        <v>4754</v>
      </c>
      <c r="R130" s="82">
        <f t="shared" si="22"/>
        <v>3482</v>
      </c>
      <c r="S130" s="82">
        <f t="shared" si="28"/>
        <v>3584</v>
      </c>
      <c r="T130" s="83">
        <f t="shared" si="23"/>
        <v>100</v>
      </c>
      <c r="U130" s="84">
        <f t="shared" si="24"/>
        <v>100</v>
      </c>
      <c r="V130" s="133"/>
      <c r="W130" s="134"/>
      <c r="X130" s="134"/>
    </row>
    <row r="131" spans="1:24" ht="21" customHeight="1" x14ac:dyDescent="0.45">
      <c r="A131" s="75" t="s">
        <v>262</v>
      </c>
      <c r="B131" s="76" t="s">
        <v>273</v>
      </c>
      <c r="C131" s="77">
        <v>943</v>
      </c>
      <c r="D131" s="77">
        <v>110</v>
      </c>
      <c r="E131" s="77">
        <v>27</v>
      </c>
      <c r="F131" s="77">
        <v>40</v>
      </c>
      <c r="G131" s="77">
        <v>380</v>
      </c>
      <c r="H131" s="77">
        <v>4</v>
      </c>
      <c r="I131" s="78">
        <v>3</v>
      </c>
      <c r="J131" s="77">
        <v>4</v>
      </c>
      <c r="K131" s="77">
        <v>1758</v>
      </c>
      <c r="L131" s="77">
        <v>1251</v>
      </c>
      <c r="M131" s="79">
        <f t="shared" si="33"/>
        <v>507</v>
      </c>
      <c r="N131" s="77">
        <v>1639</v>
      </c>
      <c r="O131" s="77">
        <v>1322</v>
      </c>
      <c r="P131" s="80">
        <f t="shared" si="34"/>
        <v>317</v>
      </c>
      <c r="Q131" s="81">
        <f t="shared" si="21"/>
        <v>4908</v>
      </c>
      <c r="R131" s="82">
        <f t="shared" si="22"/>
        <v>4084</v>
      </c>
      <c r="S131" s="82">
        <f t="shared" si="28"/>
        <v>3401</v>
      </c>
      <c r="T131" s="83">
        <f t="shared" si="23"/>
        <v>99.8823875330785</v>
      </c>
      <c r="U131" s="84">
        <f t="shared" si="24"/>
        <v>99.918500407497973</v>
      </c>
      <c r="V131" s="133"/>
      <c r="W131" s="134"/>
      <c r="X131" s="134"/>
    </row>
    <row r="132" spans="1:24" ht="21" customHeight="1" x14ac:dyDescent="0.45">
      <c r="A132" s="75" t="s">
        <v>264</v>
      </c>
      <c r="B132" s="76" t="s">
        <v>274</v>
      </c>
      <c r="C132" s="77">
        <v>1324</v>
      </c>
      <c r="D132" s="77">
        <v>169</v>
      </c>
      <c r="E132" s="77">
        <v>48</v>
      </c>
      <c r="F132" s="77">
        <v>39</v>
      </c>
      <c r="G132" s="77">
        <v>382</v>
      </c>
      <c r="H132" s="77">
        <v>1</v>
      </c>
      <c r="I132" s="78">
        <v>4</v>
      </c>
      <c r="J132" s="77">
        <v>5</v>
      </c>
      <c r="K132" s="77">
        <v>2226</v>
      </c>
      <c r="L132" s="77">
        <v>1567</v>
      </c>
      <c r="M132" s="79">
        <f t="shared" si="33"/>
        <v>659</v>
      </c>
      <c r="N132" s="77">
        <v>2388</v>
      </c>
      <c r="O132" s="77">
        <v>1938</v>
      </c>
      <c r="P132" s="80">
        <f t="shared" si="34"/>
        <v>450</v>
      </c>
      <c r="Q132" s="81">
        <f t="shared" si="21"/>
        <v>6586</v>
      </c>
      <c r="R132" s="82">
        <f t="shared" si="22"/>
        <v>5477</v>
      </c>
      <c r="S132" s="82">
        <f t="shared" si="28"/>
        <v>4619</v>
      </c>
      <c r="T132" s="83">
        <f t="shared" si="23"/>
        <v>99.89175146135527</v>
      </c>
      <c r="U132" s="84">
        <f t="shared" si="24"/>
        <v>99.924081384755553</v>
      </c>
      <c r="V132" s="133"/>
      <c r="W132" s="134"/>
      <c r="X132" s="134"/>
    </row>
    <row r="133" spans="1:24" ht="21" customHeight="1" x14ac:dyDescent="0.45">
      <c r="A133" s="75" t="s">
        <v>266</v>
      </c>
      <c r="B133" s="76" t="s">
        <v>275</v>
      </c>
      <c r="C133" s="77">
        <v>600</v>
      </c>
      <c r="D133" s="77">
        <v>76</v>
      </c>
      <c r="E133" s="77">
        <v>10</v>
      </c>
      <c r="F133" s="77">
        <v>11</v>
      </c>
      <c r="G133" s="77">
        <v>169</v>
      </c>
      <c r="H133" s="77">
        <v>1</v>
      </c>
      <c r="I133" s="78">
        <v>0</v>
      </c>
      <c r="J133" s="77">
        <v>2</v>
      </c>
      <c r="K133" s="77">
        <v>760</v>
      </c>
      <c r="L133" s="77">
        <v>602</v>
      </c>
      <c r="M133" s="79">
        <f t="shared" si="33"/>
        <v>158</v>
      </c>
      <c r="N133" s="77">
        <v>775</v>
      </c>
      <c r="O133" s="77">
        <v>671</v>
      </c>
      <c r="P133" s="80">
        <f t="shared" si="34"/>
        <v>104</v>
      </c>
      <c r="Q133" s="81">
        <f t="shared" ref="Q133:Q160" si="35">R133+M133+P133</f>
        <v>2404</v>
      </c>
      <c r="R133" s="82">
        <f t="shared" ref="R133:R160" si="36">C133+D133+E133+F133+G133+H133+I133+J133+L133+O133</f>
        <v>2142</v>
      </c>
      <c r="S133" s="82">
        <f t="shared" si="28"/>
        <v>1537</v>
      </c>
      <c r="T133" s="83">
        <f t="shared" ref="T133:T143" si="37">100*(K133+N133)/(J133+K133+N133)</f>
        <v>99.869876382563433</v>
      </c>
      <c r="U133" s="84">
        <f t="shared" ref="U133:U161" si="38">(Q133-J133)/Q133*100</f>
        <v>99.916805324459233</v>
      </c>
      <c r="V133" s="133"/>
      <c r="W133" s="134"/>
      <c r="X133" s="134"/>
    </row>
    <row r="134" spans="1:24" ht="21" customHeight="1" x14ac:dyDescent="0.45">
      <c r="A134" s="75" t="s">
        <v>276</v>
      </c>
      <c r="B134" s="76" t="s">
        <v>277</v>
      </c>
      <c r="C134" s="77">
        <v>773</v>
      </c>
      <c r="D134" s="77">
        <v>40</v>
      </c>
      <c r="E134" s="78">
        <v>39</v>
      </c>
      <c r="F134" s="77">
        <v>26</v>
      </c>
      <c r="G134" s="77">
        <v>640</v>
      </c>
      <c r="H134" s="77">
        <v>1</v>
      </c>
      <c r="I134" s="78">
        <v>10</v>
      </c>
      <c r="J134" s="77">
        <v>4</v>
      </c>
      <c r="K134" s="77">
        <v>1395</v>
      </c>
      <c r="L134" s="77">
        <v>619</v>
      </c>
      <c r="M134" s="79">
        <f t="shared" si="33"/>
        <v>776</v>
      </c>
      <c r="N134" s="77">
        <v>1644</v>
      </c>
      <c r="O134" s="77">
        <v>684</v>
      </c>
      <c r="P134" s="80">
        <f t="shared" si="34"/>
        <v>960</v>
      </c>
      <c r="Q134" s="81">
        <f t="shared" si="35"/>
        <v>4572</v>
      </c>
      <c r="R134" s="82">
        <f t="shared" si="36"/>
        <v>2836</v>
      </c>
      <c r="S134" s="82">
        <f t="shared" si="28"/>
        <v>3043</v>
      </c>
      <c r="T134" s="83">
        <f t="shared" si="37"/>
        <v>99.868550772264214</v>
      </c>
      <c r="U134" s="84">
        <f t="shared" si="38"/>
        <v>99.912510936132975</v>
      </c>
      <c r="V134" s="133"/>
      <c r="W134" s="134"/>
      <c r="X134" s="134"/>
    </row>
    <row r="135" spans="1:24" ht="21" customHeight="1" x14ac:dyDescent="0.45">
      <c r="A135" s="75" t="s">
        <v>278</v>
      </c>
      <c r="B135" s="76" t="s">
        <v>279</v>
      </c>
      <c r="C135" s="77">
        <v>739</v>
      </c>
      <c r="D135" s="77">
        <v>61</v>
      </c>
      <c r="E135" s="78">
        <v>24</v>
      </c>
      <c r="F135" s="77">
        <v>56</v>
      </c>
      <c r="G135" s="77">
        <v>590</v>
      </c>
      <c r="H135" s="77">
        <v>4</v>
      </c>
      <c r="I135" s="78">
        <v>5</v>
      </c>
      <c r="J135" s="77">
        <v>3</v>
      </c>
      <c r="K135" s="77">
        <v>3036</v>
      </c>
      <c r="L135" s="77">
        <v>1201</v>
      </c>
      <c r="M135" s="79">
        <f t="shared" si="33"/>
        <v>1835</v>
      </c>
      <c r="N135" s="77">
        <v>3233</v>
      </c>
      <c r="O135" s="77">
        <v>1420</v>
      </c>
      <c r="P135" s="80">
        <f t="shared" si="34"/>
        <v>1813</v>
      </c>
      <c r="Q135" s="81">
        <f t="shared" si="35"/>
        <v>7751</v>
      </c>
      <c r="R135" s="82">
        <f t="shared" si="36"/>
        <v>4103</v>
      </c>
      <c r="S135" s="82">
        <f t="shared" si="28"/>
        <v>6272</v>
      </c>
      <c r="T135" s="83">
        <f t="shared" si="37"/>
        <v>99.952168367346943</v>
      </c>
      <c r="U135" s="84">
        <f t="shared" si="38"/>
        <v>99.961295316733327</v>
      </c>
      <c r="V135" s="133"/>
      <c r="W135" s="134"/>
      <c r="X135" s="134"/>
    </row>
    <row r="136" spans="1:24" ht="21" customHeight="1" x14ac:dyDescent="0.45">
      <c r="A136" s="75" t="s">
        <v>280</v>
      </c>
      <c r="B136" s="76" t="s">
        <v>281</v>
      </c>
      <c r="C136" s="77">
        <v>338</v>
      </c>
      <c r="D136" s="77">
        <v>37</v>
      </c>
      <c r="E136" s="78">
        <v>12</v>
      </c>
      <c r="F136" s="77">
        <v>10</v>
      </c>
      <c r="G136" s="77">
        <v>165</v>
      </c>
      <c r="H136" s="77">
        <v>1</v>
      </c>
      <c r="I136" s="78">
        <v>1</v>
      </c>
      <c r="J136" s="77">
        <v>1</v>
      </c>
      <c r="K136" s="77">
        <v>852</v>
      </c>
      <c r="L136" s="77">
        <v>625</v>
      </c>
      <c r="M136" s="79">
        <f t="shared" si="33"/>
        <v>227</v>
      </c>
      <c r="N136" s="77">
        <v>718</v>
      </c>
      <c r="O136" s="77">
        <v>561</v>
      </c>
      <c r="P136" s="80">
        <f t="shared" si="34"/>
        <v>157</v>
      </c>
      <c r="Q136" s="81">
        <f t="shared" si="35"/>
        <v>2135</v>
      </c>
      <c r="R136" s="82">
        <f t="shared" si="36"/>
        <v>1751</v>
      </c>
      <c r="S136" s="82">
        <f t="shared" si="28"/>
        <v>1571</v>
      </c>
      <c r="T136" s="83">
        <f t="shared" si="37"/>
        <v>99.936346276257154</v>
      </c>
      <c r="U136" s="84">
        <f t="shared" si="38"/>
        <v>99.95316159250585</v>
      </c>
      <c r="V136" s="133"/>
      <c r="W136" s="134"/>
      <c r="X136" s="134"/>
    </row>
    <row r="137" spans="1:24" ht="21" customHeight="1" x14ac:dyDescent="0.45">
      <c r="A137" s="75" t="s">
        <v>282</v>
      </c>
      <c r="B137" s="76" t="s">
        <v>283</v>
      </c>
      <c r="C137" s="77">
        <v>283</v>
      </c>
      <c r="D137" s="77">
        <v>21</v>
      </c>
      <c r="E137" s="78">
        <v>19</v>
      </c>
      <c r="F137" s="77">
        <v>8</v>
      </c>
      <c r="G137" s="77">
        <v>129</v>
      </c>
      <c r="H137" s="77">
        <v>1</v>
      </c>
      <c r="I137" s="78">
        <v>0</v>
      </c>
      <c r="J137" s="77">
        <v>3</v>
      </c>
      <c r="K137" s="77">
        <v>627</v>
      </c>
      <c r="L137" s="77">
        <v>471</v>
      </c>
      <c r="M137" s="79">
        <f t="shared" si="33"/>
        <v>156</v>
      </c>
      <c r="N137" s="77">
        <v>545</v>
      </c>
      <c r="O137" s="77">
        <v>442</v>
      </c>
      <c r="P137" s="80">
        <f t="shared" si="34"/>
        <v>103</v>
      </c>
      <c r="Q137" s="81">
        <f t="shared" si="35"/>
        <v>1636</v>
      </c>
      <c r="R137" s="82">
        <f t="shared" si="36"/>
        <v>1377</v>
      </c>
      <c r="S137" s="82">
        <f t="shared" si="28"/>
        <v>1175</v>
      </c>
      <c r="T137" s="83">
        <f t="shared" si="37"/>
        <v>99.744680851063833</v>
      </c>
      <c r="U137" s="84">
        <f t="shared" si="38"/>
        <v>99.816625916870422</v>
      </c>
      <c r="V137" s="133"/>
      <c r="W137" s="134"/>
      <c r="X137" s="134"/>
    </row>
    <row r="138" spans="1:24" ht="21" customHeight="1" x14ac:dyDescent="0.45">
      <c r="A138" s="75" t="s">
        <v>284</v>
      </c>
      <c r="B138" s="76" t="s">
        <v>285</v>
      </c>
      <c r="C138" s="77">
        <v>230</v>
      </c>
      <c r="D138" s="77">
        <v>9</v>
      </c>
      <c r="E138" s="78">
        <v>5</v>
      </c>
      <c r="F138" s="77">
        <v>11</v>
      </c>
      <c r="G138" s="77">
        <v>102</v>
      </c>
      <c r="H138" s="77">
        <v>0</v>
      </c>
      <c r="I138" s="78">
        <v>0</v>
      </c>
      <c r="J138" s="77">
        <v>0</v>
      </c>
      <c r="K138" s="77">
        <v>607</v>
      </c>
      <c r="L138" s="77">
        <v>400</v>
      </c>
      <c r="M138" s="79">
        <f t="shared" si="33"/>
        <v>207</v>
      </c>
      <c r="N138" s="77">
        <v>479</v>
      </c>
      <c r="O138" s="77">
        <v>397</v>
      </c>
      <c r="P138" s="80">
        <f t="shared" si="34"/>
        <v>82</v>
      </c>
      <c r="Q138" s="81">
        <f t="shared" si="35"/>
        <v>1443</v>
      </c>
      <c r="R138" s="82">
        <f t="shared" si="36"/>
        <v>1154</v>
      </c>
      <c r="S138" s="82">
        <f t="shared" si="28"/>
        <v>1086</v>
      </c>
      <c r="T138" s="83">
        <f t="shared" si="37"/>
        <v>100</v>
      </c>
      <c r="U138" s="84">
        <f t="shared" si="38"/>
        <v>100</v>
      </c>
      <c r="V138" s="133"/>
      <c r="W138" s="134"/>
      <c r="X138" s="134"/>
    </row>
    <row r="139" spans="1:24" ht="21" customHeight="1" x14ac:dyDescent="0.45">
      <c r="A139" s="75" t="s">
        <v>286</v>
      </c>
      <c r="B139" s="76" t="s">
        <v>287</v>
      </c>
      <c r="C139" s="77">
        <v>1968</v>
      </c>
      <c r="D139" s="77">
        <v>525</v>
      </c>
      <c r="E139" s="78">
        <v>183</v>
      </c>
      <c r="F139" s="77">
        <v>253</v>
      </c>
      <c r="G139" s="77">
        <v>2323</v>
      </c>
      <c r="H139" s="77">
        <v>8</v>
      </c>
      <c r="I139" s="78">
        <v>20</v>
      </c>
      <c r="J139" s="77">
        <v>12</v>
      </c>
      <c r="K139" s="77">
        <v>6347</v>
      </c>
      <c r="L139" s="77">
        <v>3419</v>
      </c>
      <c r="M139" s="79">
        <f t="shared" si="33"/>
        <v>2928</v>
      </c>
      <c r="N139" s="77">
        <v>5942</v>
      </c>
      <c r="O139" s="77">
        <v>3619</v>
      </c>
      <c r="P139" s="80">
        <f t="shared" si="34"/>
        <v>2323</v>
      </c>
      <c r="Q139" s="81">
        <f t="shared" si="35"/>
        <v>17581</v>
      </c>
      <c r="R139" s="82">
        <f t="shared" si="36"/>
        <v>12330</v>
      </c>
      <c r="S139" s="82">
        <f t="shared" si="28"/>
        <v>12301</v>
      </c>
      <c r="T139" s="83">
        <f t="shared" si="37"/>
        <v>99.902446955532071</v>
      </c>
      <c r="U139" s="84">
        <f t="shared" si="38"/>
        <v>99.931744496900066</v>
      </c>
      <c r="V139" s="133"/>
      <c r="W139" s="134"/>
      <c r="X139" s="134"/>
    </row>
    <row r="140" spans="1:24" ht="21" customHeight="1" x14ac:dyDescent="0.45">
      <c r="A140" s="75" t="s">
        <v>240</v>
      </c>
      <c r="B140" s="76" t="s">
        <v>288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  <c r="I140" s="78">
        <v>0</v>
      </c>
      <c r="J140" s="78">
        <v>0</v>
      </c>
      <c r="K140" s="78">
        <v>3</v>
      </c>
      <c r="L140" s="78">
        <v>1</v>
      </c>
      <c r="M140" s="79">
        <f t="shared" si="33"/>
        <v>2</v>
      </c>
      <c r="N140" s="78">
        <v>1</v>
      </c>
      <c r="O140" s="78">
        <v>1</v>
      </c>
      <c r="P140" s="80">
        <f t="shared" si="34"/>
        <v>0</v>
      </c>
      <c r="Q140" s="81">
        <f t="shared" si="35"/>
        <v>4</v>
      </c>
      <c r="R140" s="82">
        <f t="shared" si="36"/>
        <v>2</v>
      </c>
      <c r="S140" s="82">
        <f t="shared" si="28"/>
        <v>4</v>
      </c>
      <c r="T140" s="83">
        <f t="shared" si="37"/>
        <v>100</v>
      </c>
      <c r="U140" s="84">
        <f t="shared" si="38"/>
        <v>100</v>
      </c>
      <c r="V140" s="133"/>
      <c r="W140" s="134"/>
      <c r="X140" s="134"/>
    </row>
    <row r="141" spans="1:24" ht="21" customHeight="1" x14ac:dyDescent="0.45">
      <c r="A141" s="75" t="s">
        <v>242</v>
      </c>
      <c r="B141" s="76" t="s">
        <v>289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9">
        <f t="shared" si="33"/>
        <v>0</v>
      </c>
      <c r="N141" s="78">
        <v>0</v>
      </c>
      <c r="O141" s="78">
        <v>0</v>
      </c>
      <c r="P141" s="80">
        <f t="shared" si="34"/>
        <v>0</v>
      </c>
      <c r="Q141" s="81">
        <f t="shared" si="35"/>
        <v>0</v>
      </c>
      <c r="R141" s="82">
        <f t="shared" si="36"/>
        <v>0</v>
      </c>
      <c r="S141" s="82">
        <f t="shared" si="28"/>
        <v>0</v>
      </c>
      <c r="T141" s="83" t="e">
        <f t="shared" si="37"/>
        <v>#DIV/0!</v>
      </c>
      <c r="U141" s="84" t="e">
        <f t="shared" si="38"/>
        <v>#DIV/0!</v>
      </c>
    </row>
    <row r="142" spans="1:24" ht="21" customHeight="1" x14ac:dyDescent="0.45">
      <c r="A142" s="111" t="s">
        <v>251</v>
      </c>
      <c r="B142" s="88" t="s">
        <v>290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89">
        <v>0</v>
      </c>
      <c r="J142" s="89">
        <v>0</v>
      </c>
      <c r="K142" s="89">
        <v>0</v>
      </c>
      <c r="L142" s="89">
        <v>0</v>
      </c>
      <c r="M142" s="90">
        <f t="shared" si="33"/>
        <v>0</v>
      </c>
      <c r="N142" s="89">
        <v>0</v>
      </c>
      <c r="O142" s="89">
        <v>0</v>
      </c>
      <c r="P142" s="91">
        <f t="shared" si="34"/>
        <v>0</v>
      </c>
      <c r="Q142" s="112">
        <f t="shared" si="35"/>
        <v>0</v>
      </c>
      <c r="R142" s="113">
        <f t="shared" si="36"/>
        <v>0</v>
      </c>
      <c r="S142" s="113">
        <f t="shared" si="28"/>
        <v>0</v>
      </c>
      <c r="T142" s="114" t="e">
        <f t="shared" si="37"/>
        <v>#DIV/0!</v>
      </c>
      <c r="U142" s="115" t="e">
        <f t="shared" si="38"/>
        <v>#DIV/0!</v>
      </c>
    </row>
    <row r="143" spans="1:24" ht="21" customHeight="1" x14ac:dyDescent="0.45">
      <c r="A143" s="96"/>
      <c r="B143" s="97" t="s">
        <v>32</v>
      </c>
      <c r="C143" s="98">
        <f t="shared" ref="C143:P143" si="39">SUM(C129:C142)</f>
        <v>8739</v>
      </c>
      <c r="D143" s="98">
        <f t="shared" si="39"/>
        <v>1156</v>
      </c>
      <c r="E143" s="98">
        <f t="shared" si="39"/>
        <v>438</v>
      </c>
      <c r="F143" s="98">
        <f>SUM(F129:F142)</f>
        <v>492</v>
      </c>
      <c r="G143" s="98">
        <f t="shared" si="39"/>
        <v>5511</v>
      </c>
      <c r="H143" s="98">
        <f>SUM(H129:H142)</f>
        <v>33</v>
      </c>
      <c r="I143" s="98">
        <f>SUM(I129:I142)</f>
        <v>51</v>
      </c>
      <c r="J143" s="98">
        <f t="shared" si="39"/>
        <v>35</v>
      </c>
      <c r="K143" s="98">
        <f t="shared" si="39"/>
        <v>21200</v>
      </c>
      <c r="L143" s="98">
        <f>SUM(L129:L142)</f>
        <v>12332</v>
      </c>
      <c r="M143" s="98">
        <f t="shared" si="39"/>
        <v>8868</v>
      </c>
      <c r="N143" s="98">
        <f t="shared" si="39"/>
        <v>20708</v>
      </c>
      <c r="O143" s="98">
        <f t="shared" si="39"/>
        <v>13400</v>
      </c>
      <c r="P143" s="98">
        <f t="shared" si="39"/>
        <v>7308</v>
      </c>
      <c r="Q143" s="99">
        <f t="shared" si="35"/>
        <v>58363</v>
      </c>
      <c r="R143" s="100">
        <f t="shared" si="36"/>
        <v>42187</v>
      </c>
      <c r="S143" s="100">
        <f t="shared" si="28"/>
        <v>41943</v>
      </c>
      <c r="T143" s="101">
        <f t="shared" si="37"/>
        <v>99.916553417733596</v>
      </c>
      <c r="U143" s="102">
        <f t="shared" si="38"/>
        <v>99.940030498774917</v>
      </c>
    </row>
    <row r="144" spans="1:24" ht="21" customHeight="1" x14ac:dyDescent="0.45">
      <c r="A144" s="103"/>
      <c r="B144" s="104" t="s">
        <v>291</v>
      </c>
      <c r="C144" s="105" t="s">
        <v>22</v>
      </c>
      <c r="D144" s="105" t="s">
        <v>22</v>
      </c>
      <c r="E144" s="105" t="s">
        <v>22</v>
      </c>
      <c r="F144" s="105" t="s">
        <v>22</v>
      </c>
      <c r="G144" s="105" t="s">
        <v>22</v>
      </c>
      <c r="H144" s="105" t="s">
        <v>22</v>
      </c>
      <c r="I144" s="105" t="s">
        <v>22</v>
      </c>
      <c r="J144" s="105" t="s">
        <v>22</v>
      </c>
      <c r="K144" s="105" t="s">
        <v>22</v>
      </c>
      <c r="L144" s="105" t="s">
        <v>22</v>
      </c>
      <c r="M144" s="105" t="s">
        <v>22</v>
      </c>
      <c r="N144" s="105" t="s">
        <v>22</v>
      </c>
      <c r="O144" s="105" t="s">
        <v>22</v>
      </c>
      <c r="P144" s="105" t="s">
        <v>22</v>
      </c>
      <c r="Q144" s="106" t="s">
        <v>22</v>
      </c>
      <c r="R144" s="106" t="s">
        <v>22</v>
      </c>
      <c r="S144" s="106" t="s">
        <v>22</v>
      </c>
      <c r="T144" s="105" t="s">
        <v>22</v>
      </c>
      <c r="U144" s="105" t="s">
        <v>22</v>
      </c>
      <c r="V144" s="132"/>
      <c r="W144" s="132"/>
      <c r="X144" s="132"/>
    </row>
    <row r="145" spans="1:24" ht="21" customHeight="1" x14ac:dyDescent="0.45">
      <c r="A145" s="65" t="s">
        <v>292</v>
      </c>
      <c r="B145" s="66" t="s">
        <v>293</v>
      </c>
      <c r="C145" s="67">
        <v>547</v>
      </c>
      <c r="D145" s="67">
        <v>198</v>
      </c>
      <c r="E145" s="67">
        <v>20</v>
      </c>
      <c r="F145" s="67">
        <v>40</v>
      </c>
      <c r="G145" s="67">
        <v>265</v>
      </c>
      <c r="H145" s="67">
        <v>1</v>
      </c>
      <c r="I145" s="68">
        <v>2</v>
      </c>
      <c r="J145" s="67">
        <v>2</v>
      </c>
      <c r="K145" s="67">
        <v>1581</v>
      </c>
      <c r="L145" s="67">
        <v>1437</v>
      </c>
      <c r="M145" s="69">
        <f t="shared" ref="M145:M151" si="40">K145-L145</f>
        <v>144</v>
      </c>
      <c r="N145" s="67">
        <v>1310</v>
      </c>
      <c r="O145" s="67">
        <v>1224</v>
      </c>
      <c r="P145" s="70">
        <f t="shared" ref="P145:P151" si="41">N145-O145</f>
        <v>86</v>
      </c>
      <c r="Q145" s="81">
        <f t="shared" si="35"/>
        <v>3966</v>
      </c>
      <c r="R145" s="82">
        <f t="shared" si="36"/>
        <v>3736</v>
      </c>
      <c r="S145" s="82">
        <f t="shared" ref="S145:S160" si="42">J145+K145+N145</f>
        <v>2893</v>
      </c>
      <c r="T145" s="83">
        <f t="shared" ref="T145:T161" si="43">100*(K145+N145)/(J145+K145+N145)</f>
        <v>99.930867611475975</v>
      </c>
      <c r="U145" s="84">
        <f t="shared" si="38"/>
        <v>99.949571356530512</v>
      </c>
      <c r="V145" s="133"/>
      <c r="W145" s="134"/>
      <c r="X145" s="134"/>
    </row>
    <row r="146" spans="1:24" ht="21" customHeight="1" x14ac:dyDescent="0.45">
      <c r="A146" s="75" t="s">
        <v>294</v>
      </c>
      <c r="B146" s="76" t="s">
        <v>295</v>
      </c>
      <c r="C146" s="77">
        <v>427</v>
      </c>
      <c r="D146" s="77">
        <v>134</v>
      </c>
      <c r="E146" s="77">
        <v>16</v>
      </c>
      <c r="F146" s="77">
        <v>6</v>
      </c>
      <c r="G146" s="77">
        <v>177</v>
      </c>
      <c r="H146" s="77">
        <v>0</v>
      </c>
      <c r="I146" s="78">
        <v>5</v>
      </c>
      <c r="J146" s="134">
        <v>0</v>
      </c>
      <c r="K146" s="77">
        <v>1315</v>
      </c>
      <c r="L146" s="77">
        <v>1162</v>
      </c>
      <c r="M146" s="79">
        <f t="shared" si="40"/>
        <v>153</v>
      </c>
      <c r="N146" s="77">
        <v>999</v>
      </c>
      <c r="O146" s="77">
        <v>917</v>
      </c>
      <c r="P146" s="80">
        <f t="shared" si="41"/>
        <v>82</v>
      </c>
      <c r="Q146" s="81">
        <f t="shared" si="35"/>
        <v>3079</v>
      </c>
      <c r="R146" s="82">
        <f t="shared" si="36"/>
        <v>2844</v>
      </c>
      <c r="S146" s="82">
        <f t="shared" si="42"/>
        <v>2314</v>
      </c>
      <c r="T146" s="83">
        <f t="shared" si="43"/>
        <v>100</v>
      </c>
      <c r="U146" s="84">
        <f t="shared" si="38"/>
        <v>100</v>
      </c>
      <c r="V146" s="133"/>
      <c r="W146" s="134"/>
      <c r="X146" s="134"/>
    </row>
    <row r="147" spans="1:24" ht="21" customHeight="1" x14ac:dyDescent="0.45">
      <c r="A147" s="75" t="s">
        <v>296</v>
      </c>
      <c r="B147" s="76" t="s">
        <v>297</v>
      </c>
      <c r="C147" s="77">
        <v>407</v>
      </c>
      <c r="D147" s="77">
        <v>93</v>
      </c>
      <c r="E147" s="77">
        <v>6</v>
      </c>
      <c r="F147" s="77">
        <v>22</v>
      </c>
      <c r="G147" s="77">
        <v>303</v>
      </c>
      <c r="H147" s="77">
        <v>0</v>
      </c>
      <c r="I147" s="78">
        <v>2</v>
      </c>
      <c r="J147" s="77">
        <v>0</v>
      </c>
      <c r="K147" s="77">
        <v>1763</v>
      </c>
      <c r="L147" s="77">
        <v>1496</v>
      </c>
      <c r="M147" s="79">
        <f t="shared" si="40"/>
        <v>267</v>
      </c>
      <c r="N147" s="77">
        <v>1392</v>
      </c>
      <c r="O147" s="77">
        <v>1264</v>
      </c>
      <c r="P147" s="80">
        <f t="shared" si="41"/>
        <v>128</v>
      </c>
      <c r="Q147" s="81">
        <f t="shared" si="35"/>
        <v>3988</v>
      </c>
      <c r="R147" s="82">
        <f t="shared" si="36"/>
        <v>3593</v>
      </c>
      <c r="S147" s="82">
        <f t="shared" si="42"/>
        <v>3155</v>
      </c>
      <c r="T147" s="83">
        <f t="shared" si="43"/>
        <v>100</v>
      </c>
      <c r="U147" s="84">
        <f t="shared" si="38"/>
        <v>100</v>
      </c>
      <c r="V147" s="133"/>
      <c r="W147" s="134"/>
      <c r="X147" s="134"/>
    </row>
    <row r="148" spans="1:24" ht="21" customHeight="1" x14ac:dyDescent="0.45">
      <c r="A148" s="75" t="s">
        <v>298</v>
      </c>
      <c r="B148" s="76" t="s">
        <v>299</v>
      </c>
      <c r="C148" s="77">
        <v>162</v>
      </c>
      <c r="D148" s="77">
        <v>48</v>
      </c>
      <c r="E148" s="77">
        <v>4</v>
      </c>
      <c r="F148" s="77">
        <v>37</v>
      </c>
      <c r="G148" s="77">
        <v>104</v>
      </c>
      <c r="H148" s="77">
        <v>3</v>
      </c>
      <c r="I148" s="78">
        <v>48</v>
      </c>
      <c r="J148" s="77">
        <v>1</v>
      </c>
      <c r="K148" s="77">
        <v>680</v>
      </c>
      <c r="L148" s="77">
        <v>583</v>
      </c>
      <c r="M148" s="79">
        <f t="shared" si="40"/>
        <v>97</v>
      </c>
      <c r="N148" s="77">
        <v>581</v>
      </c>
      <c r="O148" s="77">
        <v>522</v>
      </c>
      <c r="P148" s="80">
        <f t="shared" si="41"/>
        <v>59</v>
      </c>
      <c r="Q148" s="81">
        <f t="shared" si="35"/>
        <v>1668</v>
      </c>
      <c r="R148" s="82">
        <f t="shared" si="36"/>
        <v>1512</v>
      </c>
      <c r="S148" s="82">
        <f t="shared" si="42"/>
        <v>1262</v>
      </c>
      <c r="T148" s="83">
        <f t="shared" si="43"/>
        <v>99.920760697305866</v>
      </c>
      <c r="U148" s="84">
        <f t="shared" si="38"/>
        <v>99.940047961630697</v>
      </c>
      <c r="V148" s="133"/>
      <c r="W148" s="134"/>
      <c r="X148" s="134"/>
    </row>
    <row r="149" spans="1:24" ht="21" customHeight="1" x14ac:dyDescent="0.45">
      <c r="A149" s="75" t="s">
        <v>300</v>
      </c>
      <c r="B149" s="76" t="s">
        <v>301</v>
      </c>
      <c r="C149" s="77">
        <v>749</v>
      </c>
      <c r="D149" s="77">
        <v>184</v>
      </c>
      <c r="E149" s="77">
        <v>40</v>
      </c>
      <c r="F149" s="77">
        <v>30</v>
      </c>
      <c r="G149" s="77">
        <v>388</v>
      </c>
      <c r="H149" s="77">
        <v>4</v>
      </c>
      <c r="I149" s="78">
        <v>6</v>
      </c>
      <c r="J149" s="77">
        <v>1</v>
      </c>
      <c r="K149" s="77">
        <v>2616</v>
      </c>
      <c r="L149" s="77">
        <v>2302</v>
      </c>
      <c r="M149" s="79">
        <f t="shared" si="40"/>
        <v>314</v>
      </c>
      <c r="N149" s="77">
        <v>2064</v>
      </c>
      <c r="O149" s="77">
        <v>1878</v>
      </c>
      <c r="P149" s="80">
        <f t="shared" si="41"/>
        <v>186</v>
      </c>
      <c r="Q149" s="81">
        <f t="shared" si="35"/>
        <v>6082</v>
      </c>
      <c r="R149" s="82">
        <f t="shared" si="36"/>
        <v>5582</v>
      </c>
      <c r="S149" s="82">
        <f t="shared" si="42"/>
        <v>4681</v>
      </c>
      <c r="T149" s="83">
        <f t="shared" si="43"/>
        <v>99.978637043366803</v>
      </c>
      <c r="U149" s="84">
        <f t="shared" si="38"/>
        <v>99.983558040118382</v>
      </c>
      <c r="V149" s="133"/>
      <c r="W149" s="134"/>
      <c r="X149" s="134"/>
    </row>
    <row r="150" spans="1:24" ht="21" customHeight="1" x14ac:dyDescent="0.45">
      <c r="A150" s="75" t="s">
        <v>302</v>
      </c>
      <c r="B150" s="76" t="s">
        <v>303</v>
      </c>
      <c r="C150" s="77">
        <v>266</v>
      </c>
      <c r="D150" s="77">
        <v>64</v>
      </c>
      <c r="E150" s="77">
        <v>6</v>
      </c>
      <c r="F150" s="77">
        <v>35</v>
      </c>
      <c r="G150" s="77">
        <v>319</v>
      </c>
      <c r="H150" s="77">
        <v>1</v>
      </c>
      <c r="I150" s="78">
        <v>0</v>
      </c>
      <c r="J150" s="77">
        <v>0</v>
      </c>
      <c r="K150" s="77">
        <v>1220</v>
      </c>
      <c r="L150" s="77">
        <v>896</v>
      </c>
      <c r="M150" s="79">
        <f t="shared" si="40"/>
        <v>324</v>
      </c>
      <c r="N150" s="77">
        <v>1092</v>
      </c>
      <c r="O150" s="77">
        <v>953</v>
      </c>
      <c r="P150" s="80">
        <f t="shared" si="41"/>
        <v>139</v>
      </c>
      <c r="Q150" s="81">
        <f t="shared" si="35"/>
        <v>3003</v>
      </c>
      <c r="R150" s="82">
        <f t="shared" si="36"/>
        <v>2540</v>
      </c>
      <c r="S150" s="82">
        <f t="shared" si="42"/>
        <v>2312</v>
      </c>
      <c r="T150" s="83">
        <f t="shared" si="43"/>
        <v>100</v>
      </c>
      <c r="U150" s="84">
        <f t="shared" si="38"/>
        <v>100</v>
      </c>
      <c r="V150" s="133"/>
      <c r="W150" s="134"/>
      <c r="X150" s="134"/>
    </row>
    <row r="151" spans="1:24" ht="21" customHeight="1" x14ac:dyDescent="0.45">
      <c r="A151" s="111">
        <v>22734</v>
      </c>
      <c r="B151" s="88" t="s">
        <v>304</v>
      </c>
      <c r="C151" s="121">
        <v>362</v>
      </c>
      <c r="D151" s="121">
        <v>224</v>
      </c>
      <c r="E151" s="121">
        <v>25</v>
      </c>
      <c r="F151" s="121">
        <v>21</v>
      </c>
      <c r="G151" s="121">
        <v>242</v>
      </c>
      <c r="H151" s="121">
        <v>1</v>
      </c>
      <c r="I151" s="89">
        <v>1</v>
      </c>
      <c r="J151" s="121">
        <v>0</v>
      </c>
      <c r="K151" s="121">
        <v>1283</v>
      </c>
      <c r="L151" s="121">
        <v>1130</v>
      </c>
      <c r="M151" s="90">
        <f t="shared" si="40"/>
        <v>153</v>
      </c>
      <c r="N151" s="121">
        <v>927</v>
      </c>
      <c r="O151" s="121">
        <v>794</v>
      </c>
      <c r="P151" s="91">
        <f t="shared" si="41"/>
        <v>133</v>
      </c>
      <c r="Q151" s="112">
        <f t="shared" si="35"/>
        <v>3086</v>
      </c>
      <c r="R151" s="113">
        <f t="shared" si="36"/>
        <v>2800</v>
      </c>
      <c r="S151" s="113">
        <f t="shared" si="42"/>
        <v>2210</v>
      </c>
      <c r="T151" s="114">
        <f t="shared" si="43"/>
        <v>100</v>
      </c>
      <c r="U151" s="115">
        <f t="shared" si="38"/>
        <v>100</v>
      </c>
      <c r="V151" s="133"/>
      <c r="W151" s="134"/>
      <c r="X151" s="134"/>
    </row>
    <row r="152" spans="1:24" ht="21" customHeight="1" x14ac:dyDescent="0.45">
      <c r="A152" s="96"/>
      <c r="B152" s="97" t="s">
        <v>32</v>
      </c>
      <c r="C152" s="98">
        <f t="shared" ref="C152:P152" si="44">SUM(C145:C151)</f>
        <v>2920</v>
      </c>
      <c r="D152" s="98">
        <f t="shared" si="44"/>
        <v>945</v>
      </c>
      <c r="E152" s="98">
        <f t="shared" si="44"/>
        <v>117</v>
      </c>
      <c r="F152" s="98">
        <f t="shared" si="44"/>
        <v>191</v>
      </c>
      <c r="G152" s="98">
        <f t="shared" si="44"/>
        <v>1798</v>
      </c>
      <c r="H152" s="98">
        <f t="shared" si="44"/>
        <v>10</v>
      </c>
      <c r="I152" s="98">
        <f t="shared" si="44"/>
        <v>64</v>
      </c>
      <c r="J152" s="98">
        <f t="shared" si="44"/>
        <v>4</v>
      </c>
      <c r="K152" s="98">
        <f t="shared" si="44"/>
        <v>10458</v>
      </c>
      <c r="L152" s="98">
        <f t="shared" si="44"/>
        <v>9006</v>
      </c>
      <c r="M152" s="98">
        <f t="shared" si="44"/>
        <v>1452</v>
      </c>
      <c r="N152" s="98">
        <f t="shared" si="44"/>
        <v>8365</v>
      </c>
      <c r="O152" s="98">
        <f t="shared" si="44"/>
        <v>7552</v>
      </c>
      <c r="P152" s="98">
        <f t="shared" si="44"/>
        <v>813</v>
      </c>
      <c r="Q152" s="99">
        <f t="shared" si="35"/>
        <v>24872</v>
      </c>
      <c r="R152" s="100">
        <f t="shared" si="36"/>
        <v>22607</v>
      </c>
      <c r="S152" s="100">
        <f t="shared" si="42"/>
        <v>18827</v>
      </c>
      <c r="T152" s="101">
        <f t="shared" si="43"/>
        <v>99.978753917246507</v>
      </c>
      <c r="U152" s="102">
        <f t="shared" si="38"/>
        <v>99.983917658411073</v>
      </c>
    </row>
    <row r="153" spans="1:24" customFormat="1" ht="18.75" x14ac:dyDescent="0.45">
      <c r="A153" s="103"/>
      <c r="B153" s="104" t="s">
        <v>305</v>
      </c>
      <c r="C153" s="105" t="s">
        <v>22</v>
      </c>
      <c r="D153" s="105" t="s">
        <v>22</v>
      </c>
      <c r="E153" s="105" t="s">
        <v>22</v>
      </c>
      <c r="F153" s="105" t="s">
        <v>22</v>
      </c>
      <c r="G153" s="105" t="s">
        <v>22</v>
      </c>
      <c r="H153" s="105" t="s">
        <v>22</v>
      </c>
      <c r="I153" s="105" t="s">
        <v>22</v>
      </c>
      <c r="J153" s="105" t="s">
        <v>22</v>
      </c>
      <c r="K153" s="105" t="s">
        <v>22</v>
      </c>
      <c r="L153" s="105" t="s">
        <v>22</v>
      </c>
      <c r="M153" s="105" t="s">
        <v>22</v>
      </c>
      <c r="N153" s="105" t="s">
        <v>22</v>
      </c>
      <c r="O153" s="105" t="s">
        <v>22</v>
      </c>
      <c r="P153" s="105" t="s">
        <v>22</v>
      </c>
      <c r="Q153" s="106" t="s">
        <v>22</v>
      </c>
      <c r="R153" s="106" t="s">
        <v>22</v>
      </c>
      <c r="S153" s="106" t="s">
        <v>22</v>
      </c>
      <c r="T153" s="105" t="s">
        <v>22</v>
      </c>
      <c r="U153" s="105" t="s">
        <v>22</v>
      </c>
      <c r="V153" s="132"/>
      <c r="W153" s="132"/>
      <c r="X153" s="132"/>
    </row>
    <row r="154" spans="1:24" customFormat="1" ht="21" customHeight="1" x14ac:dyDescent="0.45">
      <c r="A154" s="65" t="s">
        <v>306</v>
      </c>
      <c r="B154" s="66" t="s">
        <v>272</v>
      </c>
      <c r="C154" s="67">
        <v>1068</v>
      </c>
      <c r="D154" s="67">
        <v>56</v>
      </c>
      <c r="E154" s="68">
        <v>19</v>
      </c>
      <c r="F154" s="67">
        <v>30</v>
      </c>
      <c r="G154" s="67">
        <v>390</v>
      </c>
      <c r="H154" s="67">
        <v>4</v>
      </c>
      <c r="I154" s="68">
        <v>5</v>
      </c>
      <c r="J154" s="67">
        <v>5</v>
      </c>
      <c r="K154" s="67">
        <v>1789</v>
      </c>
      <c r="L154" s="67">
        <v>1078</v>
      </c>
      <c r="M154" s="69">
        <f t="shared" ref="M154:M159" si="45">K154-L154</f>
        <v>711</v>
      </c>
      <c r="N154" s="67">
        <v>1942</v>
      </c>
      <c r="O154" s="67">
        <v>1339</v>
      </c>
      <c r="P154" s="70">
        <f t="shared" ref="P154:P159" si="46">N154-O154</f>
        <v>603</v>
      </c>
      <c r="Q154" s="81">
        <f t="shared" si="35"/>
        <v>5308</v>
      </c>
      <c r="R154" s="82">
        <f t="shared" si="36"/>
        <v>3994</v>
      </c>
      <c r="S154" s="82">
        <f t="shared" si="42"/>
        <v>3736</v>
      </c>
      <c r="T154" s="83">
        <f t="shared" si="43"/>
        <v>99.86616702355461</v>
      </c>
      <c r="U154" s="84">
        <f t="shared" si="38"/>
        <v>99.905802562170308</v>
      </c>
      <c r="V154" s="133"/>
      <c r="W154" s="134"/>
      <c r="X154" s="134"/>
    </row>
    <row r="155" spans="1:24" customFormat="1" ht="21" customHeight="1" x14ac:dyDescent="0.45">
      <c r="A155" s="75" t="s">
        <v>307</v>
      </c>
      <c r="B155" s="76" t="s">
        <v>308</v>
      </c>
      <c r="C155" s="77">
        <v>1681</v>
      </c>
      <c r="D155" s="77">
        <v>221</v>
      </c>
      <c r="E155" s="78">
        <v>85</v>
      </c>
      <c r="F155" s="77">
        <v>39</v>
      </c>
      <c r="G155" s="77">
        <v>547</v>
      </c>
      <c r="H155" s="77">
        <v>4</v>
      </c>
      <c r="I155" s="78">
        <v>7</v>
      </c>
      <c r="J155" s="77">
        <v>10</v>
      </c>
      <c r="K155" s="77">
        <v>2412</v>
      </c>
      <c r="L155" s="77">
        <v>1650</v>
      </c>
      <c r="M155" s="79">
        <f t="shared" si="45"/>
        <v>762</v>
      </c>
      <c r="N155" s="77">
        <v>2717</v>
      </c>
      <c r="O155" s="77">
        <v>2056</v>
      </c>
      <c r="P155" s="80">
        <f t="shared" si="46"/>
        <v>661</v>
      </c>
      <c r="Q155" s="81">
        <f t="shared" si="35"/>
        <v>7723</v>
      </c>
      <c r="R155" s="82">
        <f t="shared" si="36"/>
        <v>6300</v>
      </c>
      <c r="S155" s="82">
        <f t="shared" si="42"/>
        <v>5139</v>
      </c>
      <c r="T155" s="83">
        <f t="shared" si="43"/>
        <v>99.805409612765132</v>
      </c>
      <c r="U155" s="84">
        <f t="shared" si="38"/>
        <v>99.870516638611946</v>
      </c>
      <c r="V155" s="133"/>
      <c r="W155" s="134"/>
      <c r="X155" s="134"/>
    </row>
    <row r="156" spans="1:24" customFormat="1" ht="21" customHeight="1" x14ac:dyDescent="0.45">
      <c r="A156" s="75" t="s">
        <v>309</v>
      </c>
      <c r="B156" s="76" t="s">
        <v>310</v>
      </c>
      <c r="C156" s="77">
        <v>2099</v>
      </c>
      <c r="D156" s="77">
        <v>392</v>
      </c>
      <c r="E156" s="78">
        <v>82</v>
      </c>
      <c r="F156" s="77">
        <v>440</v>
      </c>
      <c r="G156" s="77">
        <v>803</v>
      </c>
      <c r="H156" s="77">
        <v>11</v>
      </c>
      <c r="I156" s="78">
        <v>19</v>
      </c>
      <c r="J156" s="77">
        <v>4</v>
      </c>
      <c r="K156" s="77">
        <v>2771</v>
      </c>
      <c r="L156" s="77">
        <v>1981</v>
      </c>
      <c r="M156" s="79">
        <f t="shared" si="45"/>
        <v>790</v>
      </c>
      <c r="N156" s="77">
        <v>2975</v>
      </c>
      <c r="O156" s="77">
        <v>2263</v>
      </c>
      <c r="P156" s="80">
        <f t="shared" si="46"/>
        <v>712</v>
      </c>
      <c r="Q156" s="81">
        <f t="shared" si="35"/>
        <v>9596</v>
      </c>
      <c r="R156" s="82">
        <f t="shared" si="36"/>
        <v>8094</v>
      </c>
      <c r="S156" s="82">
        <f t="shared" si="42"/>
        <v>5750</v>
      </c>
      <c r="T156" s="83">
        <f t="shared" si="43"/>
        <v>99.9304347826087</v>
      </c>
      <c r="U156" s="84">
        <f t="shared" si="38"/>
        <v>99.958315964985417</v>
      </c>
      <c r="V156" s="133"/>
      <c r="W156" s="134"/>
      <c r="X156" s="134"/>
    </row>
    <row r="157" spans="1:24" customFormat="1" ht="21" customHeight="1" x14ac:dyDescent="0.45">
      <c r="A157" s="75" t="s">
        <v>311</v>
      </c>
      <c r="B157" s="76" t="s">
        <v>312</v>
      </c>
      <c r="C157" s="77">
        <v>576</v>
      </c>
      <c r="D157" s="77">
        <v>61</v>
      </c>
      <c r="E157" s="78">
        <v>16</v>
      </c>
      <c r="F157" s="77">
        <v>144</v>
      </c>
      <c r="G157" s="77">
        <v>196</v>
      </c>
      <c r="H157" s="77">
        <v>0</v>
      </c>
      <c r="I157" s="78">
        <v>1</v>
      </c>
      <c r="J157" s="77">
        <v>0</v>
      </c>
      <c r="K157" s="77">
        <v>1203</v>
      </c>
      <c r="L157" s="77">
        <v>784</v>
      </c>
      <c r="M157" s="79">
        <f t="shared" si="45"/>
        <v>419</v>
      </c>
      <c r="N157" s="77">
        <v>1289</v>
      </c>
      <c r="O157" s="77">
        <v>917</v>
      </c>
      <c r="P157" s="80">
        <f t="shared" si="46"/>
        <v>372</v>
      </c>
      <c r="Q157" s="81">
        <f t="shared" si="35"/>
        <v>3486</v>
      </c>
      <c r="R157" s="82">
        <f t="shared" si="36"/>
        <v>2695</v>
      </c>
      <c r="S157" s="82">
        <f t="shared" si="42"/>
        <v>2492</v>
      </c>
      <c r="T157" s="83">
        <f t="shared" si="43"/>
        <v>100</v>
      </c>
      <c r="U157" s="84">
        <f t="shared" si="38"/>
        <v>100</v>
      </c>
      <c r="V157" s="133"/>
      <c r="W157" s="134"/>
      <c r="X157" s="134"/>
    </row>
    <row r="158" spans="1:24" customFormat="1" ht="21" customHeight="1" x14ac:dyDescent="0.45">
      <c r="A158" s="75" t="s">
        <v>313</v>
      </c>
      <c r="B158" s="76" t="s">
        <v>314</v>
      </c>
      <c r="C158" s="77">
        <v>2113</v>
      </c>
      <c r="D158" s="77">
        <v>215</v>
      </c>
      <c r="E158" s="78">
        <v>83</v>
      </c>
      <c r="F158" s="77">
        <v>186</v>
      </c>
      <c r="G158" s="77">
        <v>831</v>
      </c>
      <c r="H158" s="77">
        <v>1</v>
      </c>
      <c r="I158" s="78">
        <v>1</v>
      </c>
      <c r="J158" s="77">
        <v>6</v>
      </c>
      <c r="K158" s="77">
        <v>3609</v>
      </c>
      <c r="L158" s="77">
        <v>2596</v>
      </c>
      <c r="M158" s="79">
        <f t="shared" si="45"/>
        <v>1013</v>
      </c>
      <c r="N158" s="77">
        <v>3829</v>
      </c>
      <c r="O158" s="77">
        <v>2779</v>
      </c>
      <c r="P158" s="80">
        <f t="shared" si="46"/>
        <v>1050</v>
      </c>
      <c r="Q158" s="81">
        <f t="shared" si="35"/>
        <v>10874</v>
      </c>
      <c r="R158" s="82">
        <f t="shared" si="36"/>
        <v>8811</v>
      </c>
      <c r="S158" s="82">
        <f t="shared" si="42"/>
        <v>7444</v>
      </c>
      <c r="T158" s="83">
        <f t="shared" si="43"/>
        <v>99.919398173025257</v>
      </c>
      <c r="U158" s="84">
        <f t="shared" si="38"/>
        <v>99.94482251241493</v>
      </c>
      <c r="V158" s="133"/>
      <c r="W158" s="134"/>
      <c r="X158" s="134"/>
    </row>
    <row r="159" spans="1:24" customFormat="1" ht="21" customHeight="1" x14ac:dyDescent="0.45">
      <c r="A159" s="111">
        <v>23962</v>
      </c>
      <c r="B159" s="88" t="s">
        <v>315</v>
      </c>
      <c r="C159" s="121">
        <v>915</v>
      </c>
      <c r="D159" s="121">
        <v>76</v>
      </c>
      <c r="E159" s="89">
        <v>13</v>
      </c>
      <c r="F159" s="121">
        <v>19</v>
      </c>
      <c r="G159" s="121">
        <v>256</v>
      </c>
      <c r="H159" s="121">
        <v>6</v>
      </c>
      <c r="I159" s="89">
        <v>1</v>
      </c>
      <c r="J159" s="121">
        <v>2</v>
      </c>
      <c r="K159" s="121">
        <v>2282</v>
      </c>
      <c r="L159" s="121">
        <v>1909</v>
      </c>
      <c r="M159" s="90">
        <f t="shared" si="45"/>
        <v>373</v>
      </c>
      <c r="N159" s="121">
        <v>1808</v>
      </c>
      <c r="O159" s="121">
        <v>1483</v>
      </c>
      <c r="P159" s="91">
        <f t="shared" si="46"/>
        <v>325</v>
      </c>
      <c r="Q159" s="112">
        <f t="shared" si="35"/>
        <v>5378</v>
      </c>
      <c r="R159" s="113">
        <f t="shared" si="36"/>
        <v>4680</v>
      </c>
      <c r="S159" s="113">
        <f t="shared" si="42"/>
        <v>4092</v>
      </c>
      <c r="T159" s="114">
        <f t="shared" si="43"/>
        <v>99.951124144672534</v>
      </c>
      <c r="U159" s="115">
        <f t="shared" si="38"/>
        <v>99.962811454072138</v>
      </c>
      <c r="V159" s="133"/>
      <c r="W159" s="134"/>
      <c r="X159" s="134"/>
    </row>
    <row r="160" spans="1:24" customFormat="1" ht="21.75" customHeight="1" x14ac:dyDescent="0.45">
      <c r="A160" s="96"/>
      <c r="B160" s="97" t="s">
        <v>32</v>
      </c>
      <c r="C160" s="98">
        <f t="shared" ref="C160:P160" si="47">SUM(C154:C159)</f>
        <v>8452</v>
      </c>
      <c r="D160" s="98">
        <f t="shared" si="47"/>
        <v>1021</v>
      </c>
      <c r="E160" s="98">
        <f t="shared" si="47"/>
        <v>298</v>
      </c>
      <c r="F160" s="98">
        <f t="shared" si="47"/>
        <v>858</v>
      </c>
      <c r="G160" s="98">
        <f t="shared" si="47"/>
        <v>3023</v>
      </c>
      <c r="H160" s="98">
        <f t="shared" si="47"/>
        <v>26</v>
      </c>
      <c r="I160" s="98">
        <f t="shared" si="47"/>
        <v>34</v>
      </c>
      <c r="J160" s="98">
        <f t="shared" si="47"/>
        <v>27</v>
      </c>
      <c r="K160" s="98">
        <f t="shared" si="47"/>
        <v>14066</v>
      </c>
      <c r="L160" s="98">
        <f t="shared" si="47"/>
        <v>9998</v>
      </c>
      <c r="M160" s="98">
        <f t="shared" si="47"/>
        <v>4068</v>
      </c>
      <c r="N160" s="98">
        <f t="shared" si="47"/>
        <v>14560</v>
      </c>
      <c r="O160" s="98">
        <f t="shared" si="47"/>
        <v>10837</v>
      </c>
      <c r="P160" s="98">
        <f t="shared" si="47"/>
        <v>3723</v>
      </c>
      <c r="Q160" s="99">
        <f t="shared" si="35"/>
        <v>42365</v>
      </c>
      <c r="R160" s="100">
        <f t="shared" si="36"/>
        <v>34574</v>
      </c>
      <c r="S160" s="100">
        <f t="shared" si="42"/>
        <v>28653</v>
      </c>
      <c r="T160" s="101">
        <f t="shared" si="43"/>
        <v>99.905769029421009</v>
      </c>
      <c r="U160" s="102">
        <f t="shared" si="38"/>
        <v>99.936268145875133</v>
      </c>
    </row>
    <row r="161" spans="1:21" ht="21" customHeight="1" x14ac:dyDescent="0.45">
      <c r="A161" s="122"/>
      <c r="B161" s="123" t="s">
        <v>316</v>
      </c>
      <c r="C161" s="124">
        <f>C30+C43+C56+C85+C104+C127+C143+C152+C160</f>
        <v>125782</v>
      </c>
      <c r="D161" s="124">
        <f t="shared" ref="D161:S161" si="48">D30+D43+D56+D85+D104+D127+D143+D152+D160</f>
        <v>35322</v>
      </c>
      <c r="E161" s="124">
        <f t="shared" si="48"/>
        <v>7154</v>
      </c>
      <c r="F161" s="124">
        <f t="shared" si="48"/>
        <v>10046</v>
      </c>
      <c r="G161" s="124">
        <f t="shared" si="48"/>
        <v>61152</v>
      </c>
      <c r="H161" s="124">
        <f t="shared" si="48"/>
        <v>842</v>
      </c>
      <c r="I161" s="124">
        <f t="shared" si="48"/>
        <v>588</v>
      </c>
      <c r="J161" s="124">
        <f t="shared" si="48"/>
        <v>530</v>
      </c>
      <c r="K161" s="124">
        <f t="shared" si="48"/>
        <v>273432</v>
      </c>
      <c r="L161" s="124">
        <f t="shared" si="48"/>
        <v>207078</v>
      </c>
      <c r="M161" s="124">
        <f t="shared" si="48"/>
        <v>66354</v>
      </c>
      <c r="N161" s="124">
        <f t="shared" si="48"/>
        <v>245495</v>
      </c>
      <c r="O161" s="124">
        <f t="shared" si="48"/>
        <v>195895</v>
      </c>
      <c r="P161" s="124">
        <f t="shared" si="48"/>
        <v>49600</v>
      </c>
      <c r="Q161" s="124">
        <f t="shared" si="48"/>
        <v>760343</v>
      </c>
      <c r="R161" s="124">
        <f t="shared" si="48"/>
        <v>644389</v>
      </c>
      <c r="S161" s="124">
        <f t="shared" si="48"/>
        <v>519457</v>
      </c>
      <c r="T161" s="125">
        <f t="shared" si="43"/>
        <v>99.897970380608982</v>
      </c>
      <c r="U161" s="126">
        <f t="shared" si="38"/>
        <v>99.930294617034676</v>
      </c>
    </row>
  </sheetData>
  <mergeCells count="2">
    <mergeCell ref="A1:U1"/>
    <mergeCell ref="A3:B3"/>
  </mergeCells>
  <pageMargins left="0.23622047244094491" right="0.23622047244094491" top="0.39370078740157483" bottom="0.15748031496062992" header="0.39370078740157483" footer="0.19685039370078741"/>
  <pageSetup paperSize="9" scale="8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แยกราย CUP</vt:lpstr>
      <vt:lpstr>แยกราย รพ.สต.</vt:lpstr>
      <vt:lpstr>'แยกราย CUP'!Print_Area</vt:lpstr>
      <vt:lpstr>'แยกราย รพ.สต.'!Print_Area</vt:lpstr>
      <vt:lpstr>'แยกราย รพ.สต.'!Print_Titles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2016-05-01T08:54:57Z</cp:lastPrinted>
  <dcterms:created xsi:type="dcterms:W3CDTF">2015-12-24T08:33:58Z</dcterms:created>
  <dcterms:modified xsi:type="dcterms:W3CDTF">2016-05-02T09:53:50Z</dcterms:modified>
</cp:coreProperties>
</file>